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mmunInterServices\EAU GESTION QUANTI\Secheresse\ACS\"/>
    </mc:Choice>
  </mc:AlternateContent>
  <xr:revisionPtr revIDLastSave="0" documentId="13_ncr:1_{DDED25E0-B95F-4ADB-BA63-88589B458739}" xr6:coauthVersionLast="47" xr6:coauthVersionMax="47" xr10:uidLastSave="{00000000-0000-0000-0000-000000000000}"/>
  <workbookProtection workbookAlgorithmName="SHA-512" workbookHashValue="RREVQdsHV0bDe7E/ed3dKJSMLjRLC0PDW4dnQ4WijLYaBoID4iD4vAoB4qHBxma1zj5IE1jw9St9VoXkDfzY3w==" workbookSaltValue="LoiYWgBRYciBd4+DptzUgg==" workbookSpinCount="100000" lockStructure="1"/>
  <bookViews>
    <workbookView xWindow="-120" yWindow="-120" windowWidth="29040" windowHeight="15840" xr2:uid="{CECCA840-83D8-445E-BBC6-12D275A210E1}"/>
  </bookViews>
  <sheets>
    <sheet name="Relevé Compteur Irrigatio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3" l="1"/>
  <c r="F66" i="3"/>
  <c r="F67" i="3"/>
  <c r="F68" i="3"/>
  <c r="F69" i="3"/>
  <c r="F70" i="3"/>
  <c r="F71" i="3"/>
  <c r="F72" i="3"/>
  <c r="F73" i="3"/>
  <c r="F74" i="3"/>
  <c r="F75" i="3"/>
  <c r="F76" i="3"/>
  <c r="F65" i="3"/>
  <c r="E45" i="3"/>
  <c r="E47" i="3"/>
  <c r="E48" i="3"/>
  <c r="E49" i="3"/>
  <c r="E50" i="3"/>
  <c r="E51" i="3"/>
  <c r="E52" i="3"/>
  <c r="E53" i="3"/>
  <c r="E54" i="3"/>
  <c r="E55" i="3"/>
  <c r="E56" i="3"/>
  <c r="E46" i="3"/>
  <c r="C58" i="3"/>
  <c r="J52" i="3" s="1"/>
  <c r="C42" i="3"/>
  <c r="D58" i="3"/>
  <c r="J55" i="3" s="1"/>
  <c r="F77" i="3" l="1"/>
  <c r="E58" i="3"/>
  <c r="J58" i="3" s="1"/>
</calcChain>
</file>

<file path=xl/sharedStrings.xml><?xml version="1.0" encoding="utf-8"?>
<sst xmlns="http://schemas.openxmlformats.org/spreadsheetml/2006/main" count="107" uniqueCount="96">
  <si>
    <t>REGISTRE DE RELEVE DES INDEX DE COMPTEUR D'IRRIGATION</t>
  </si>
  <si>
    <t>CAMPAGNE D'IRRIGATION</t>
  </si>
  <si>
    <t xml:space="preserve">n° SIRET : </t>
  </si>
  <si>
    <t xml:space="preserve">ADRESSE : </t>
  </si>
  <si>
    <t xml:space="preserve">EXPLOITATION </t>
  </si>
  <si>
    <t xml:space="preserve">RAISON SOCIALE : </t>
  </si>
  <si>
    <t xml:space="preserve">LOCALISATION : </t>
  </si>
  <si>
    <t xml:space="preserve">Lieu-dit : </t>
  </si>
  <si>
    <t>COMMUNE :</t>
  </si>
  <si>
    <t>CP :</t>
  </si>
  <si>
    <t xml:space="preserve">Référence Parcelle Cadastrale : </t>
  </si>
  <si>
    <t>RESSOURCE EN EAU :</t>
  </si>
  <si>
    <t>Débit de prélèvement :</t>
  </si>
  <si>
    <t>m3/h</t>
  </si>
  <si>
    <t>POINT DE PRELEVEMENT</t>
  </si>
  <si>
    <t>COMPTEUR</t>
  </si>
  <si>
    <t xml:space="preserve">N° de série : </t>
  </si>
  <si>
    <t xml:space="preserve">Marque : </t>
  </si>
  <si>
    <t>Type de compteur :</t>
  </si>
  <si>
    <t>Date de mise en service :</t>
  </si>
  <si>
    <t>Date de dernière révision (obligatoire tous les 7 ou 9 ans) :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</si>
  <si>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</si>
  <si>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</si>
  <si>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</si>
  <si>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</si>
  <si>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</si>
  <si>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</si>
  <si>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</si>
  <si>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</si>
  <si>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</si>
  <si>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</si>
  <si>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 xml:space="preserve">Mois </t>
  </si>
  <si>
    <t>Relevé d’index</t>
  </si>
  <si>
    <t>Décembre</t>
  </si>
  <si>
    <t>Volume estimé en cas de panne</t>
  </si>
  <si>
    <t>RELEVE MENSUEL D'INDEX</t>
  </si>
  <si>
    <t>Dates de relevé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</si>
  <si>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</si>
  <si>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</si>
  <si>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</si>
  <si>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</si>
  <si>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</si>
  <si>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</si>
  <si>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</si>
  <si>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</si>
  <si>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</si>
  <si>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</si>
  <si>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</si>
  <si>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</si>
  <si>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</si>
  <si>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Janvier</t>
  </si>
  <si>
    <t>(A)</t>
  </si>
  <si>
    <t>(B)</t>
  </si>
  <si>
    <t>( C)</t>
  </si>
  <si>
    <t xml:space="preserve">Estimer le volume prélevé en cas de panne de compteur : </t>
  </si>
  <si>
    <t xml:space="preserve"> - Multiplier par le temps d'irrigation journalier (h)</t>
  </si>
  <si>
    <t xml:space="preserve"> - Evaluer le débit de fonctionnement (m3/h)</t>
  </si>
  <si>
    <t xml:space="preserve"> - Multiplier par le nb de jours d'irrigation / semaine</t>
  </si>
  <si>
    <t>n° semaine</t>
  </si>
  <si>
    <t>MAINTENANCE COURANTE</t>
  </si>
  <si>
    <t>MAINTENANCE OBLIGATOIRE (tous les 7 à 9 ans)</t>
  </si>
  <si>
    <t>Relevé de l’index avant l’intervention :</t>
  </si>
  <si>
    <t>Date d’intervention :</t>
  </si>
  <si>
    <t>Opération réalisée par :</t>
  </si>
  <si>
    <t xml:space="preserve">Nature </t>
  </si>
  <si>
    <t xml:space="preserve">Date </t>
  </si>
  <si>
    <t>Index</t>
  </si>
  <si>
    <t>Dysfonctionnement</t>
  </si>
  <si>
    <t>Réparation</t>
  </si>
  <si>
    <t>(=A x coefficient de lecture)</t>
  </si>
  <si>
    <t>Volume prélevé sur l’année  =</t>
  </si>
  <si>
    <t>(C = A+B)</t>
  </si>
  <si>
    <t>Volume total estimé en   =</t>
  </si>
  <si>
    <r>
      <rPr>
        <b/>
        <sz val="12"/>
        <color theme="1"/>
        <rFont val="Calibri"/>
        <family val="2"/>
        <scheme val="minor"/>
      </rPr>
      <t>cas de panne</t>
    </r>
    <r>
      <rPr>
        <sz val="11"/>
        <color theme="1"/>
        <rFont val="Calibri"/>
        <family val="2"/>
        <scheme val="minor"/>
      </rPr>
      <t xml:space="preserve"> (=B)</t>
    </r>
  </si>
  <si>
    <t>Remplacement ou diagnostic du compteur  :</t>
  </si>
  <si>
    <t>RELEVE HEBDOMADAIRE ESTIVAL D'INDEX (en cas d'activation du dispositif Sécheresse)</t>
  </si>
  <si>
    <t>m3</t>
  </si>
  <si>
    <t>Relevé final</t>
  </si>
  <si>
    <t xml:space="preserve">Volume annuel mesuré*   = </t>
  </si>
  <si>
    <t>si *10 (indiqué sur le cadran du compteur)</t>
  </si>
  <si>
    <t xml:space="preserve">* Bien penser à sélectionner le coefficient de lecture </t>
  </si>
  <si>
    <t>IMPORTANT :</t>
  </si>
  <si>
    <t xml:space="preserve">Coefficient de lecture* : </t>
  </si>
  <si>
    <t>Volume mensuel prélevé* (m3)</t>
  </si>
  <si>
    <t>Volume hebdo prélevé* (m3)</t>
  </si>
  <si>
    <t>http://propluvia.developpement-durable.gouv.fr/</t>
  </si>
  <si>
    <t xml:space="preserve">Pour vérifier si le dispositif sécheresse est activé, </t>
  </si>
  <si>
    <t>rendez-vous sur :</t>
  </si>
  <si>
    <t>TOTAL été</t>
  </si>
  <si>
    <t>Sélectionnez type</t>
  </si>
  <si>
    <t>Document mis gracieusement à disposition des irrigants par la Chambre d'agriculture des Vosges - Juillet 2023</t>
  </si>
  <si>
    <t>Sélectionnez Type</t>
  </si>
  <si>
    <t xml:space="preserve">mètres </t>
  </si>
  <si>
    <t xml:space="preserve">Si forage, profondeur : </t>
  </si>
  <si>
    <t xml:space="preserve">Si Cours d'eau, son nom : </t>
  </si>
  <si>
    <t xml:space="preserve">Si réserve, déconnectée du milieu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</si>
</sst>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10" xfId="0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2" fillId="4" borderId="0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0" borderId="12" xfId="0" applyBorder="1"/>
    <xf numFmtId="0" fontId="1" fillId="0" borderId="22" xfId="0" applyFont="1" applyBorder="1" applyAlignment="1">
      <alignment horizontal="center" vertical="center"/>
    </xf>
    <xf numFmtId="0" fontId="0" fillId="0" borderId="14" xfId="0" applyBorder="1"/>
    <xf numFmtId="0" fontId="0" fillId="0" borderId="30" xfId="0" applyBorder="1"/>
    <xf numFmtId="0" fontId="0" fillId="0" borderId="31" xfId="0" applyBorder="1"/>
    <xf numFmtId="0" fontId="4" fillId="0" borderId="0" xfId="0" applyFont="1"/>
    <xf numFmtId="0" fontId="1" fillId="0" borderId="2" xfId="0" applyFont="1" applyFill="1" applyBorder="1"/>
    <xf numFmtId="0" fontId="1" fillId="0" borderId="3" xfId="0" applyFont="1" applyBorder="1"/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5" borderId="21" xfId="0" applyFont="1" applyFill="1" applyBorder="1"/>
    <xf numFmtId="0" fontId="1" fillId="6" borderId="20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5" borderId="1" xfId="0" applyFont="1" applyFill="1" applyBorder="1"/>
    <xf numFmtId="0" fontId="1" fillId="9" borderId="2" xfId="0" applyFont="1" applyFill="1" applyBorder="1" applyAlignment="1">
      <alignment horizontal="center" vertical="center" wrapText="1"/>
    </xf>
    <xf numFmtId="0" fontId="0" fillId="9" borderId="3" xfId="0" applyFill="1" applyBorder="1"/>
    <xf numFmtId="0" fontId="0" fillId="9" borderId="4" xfId="0" applyFill="1" applyBorder="1"/>
    <xf numFmtId="0" fontId="1" fillId="9" borderId="5" xfId="0" applyFont="1" applyFill="1" applyBorder="1" applyAlignment="1">
      <alignment horizontal="left" vertical="center"/>
    </xf>
    <xf numFmtId="0" fontId="0" fillId="9" borderId="0" xfId="0" applyFill="1" applyBorder="1"/>
    <xf numFmtId="0" fontId="0" fillId="9" borderId="6" xfId="0" applyFill="1" applyBorder="1"/>
    <xf numFmtId="0" fontId="1" fillId="9" borderId="7" xfId="0" applyFont="1" applyFill="1" applyBorder="1"/>
    <xf numFmtId="0" fontId="0" fillId="9" borderId="8" xfId="0" applyFill="1" applyBorder="1"/>
    <xf numFmtId="0" fontId="0" fillId="9" borderId="9" xfId="0" applyFill="1" applyBorder="1"/>
    <xf numFmtId="0" fontId="0" fillId="0" borderId="32" xfId="0" applyBorder="1"/>
    <xf numFmtId="0" fontId="5" fillId="0" borderId="0" xfId="0" applyFont="1"/>
    <xf numFmtId="0" fontId="0" fillId="0" borderId="35" xfId="0" applyBorder="1"/>
    <xf numFmtId="0" fontId="3" fillId="8" borderId="0" xfId="0" applyFont="1" applyFill="1" applyProtection="1">
      <protection locked="0"/>
    </xf>
    <xf numFmtId="0" fontId="2" fillId="8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16" fontId="0" fillId="8" borderId="10" xfId="0" applyNumberFormat="1" applyFill="1" applyBorder="1" applyProtection="1">
      <protection locked="0"/>
    </xf>
    <xf numFmtId="0" fontId="0" fillId="8" borderId="10" xfId="0" applyFill="1" applyBorder="1" applyProtection="1">
      <protection locked="0"/>
    </xf>
    <xf numFmtId="16" fontId="0" fillId="8" borderId="18" xfId="0" applyNumberFormat="1" applyFill="1" applyBorder="1" applyProtection="1">
      <protection locked="0"/>
    </xf>
    <xf numFmtId="0" fontId="0" fillId="8" borderId="18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8" borderId="33" xfId="0" applyFill="1" applyBorder="1" applyProtection="1">
      <protection locked="0"/>
    </xf>
    <xf numFmtId="0" fontId="0" fillId="8" borderId="34" xfId="0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4" borderId="0" xfId="0" applyFill="1" applyBorder="1" applyProtection="1"/>
    <xf numFmtId="0" fontId="1" fillId="10" borderId="37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0" fillId="4" borderId="39" xfId="0" applyFill="1" applyBorder="1"/>
    <xf numFmtId="0" fontId="0" fillId="8" borderId="0" xfId="0" applyFill="1" applyBorder="1" applyProtection="1">
      <protection locked="0"/>
    </xf>
    <xf numFmtId="14" fontId="0" fillId="8" borderId="0" xfId="0" applyNumberForma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8" borderId="0" xfId="0" applyFill="1" applyBorder="1" applyAlignment="1" applyProtection="1">
      <alignment horizontal="left"/>
      <protection locked="0"/>
    </xf>
    <xf numFmtId="0" fontId="0" fillId="8" borderId="6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633692</xdr:colOff>
      <xdr:row>40</xdr:row>
      <xdr:rowOff>53788</xdr:rowOff>
    </xdr:from>
    <xdr:to>
      <xdr:col>10</xdr:col>
      <xdr:colOff>758637</xdr:colOff>
      <xdr:row>40</xdr:row>
      <xdr:rowOff>673717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07B7C45-C3A6-53F4-6812-576D6E39D4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63242" y="6883213"/>
          <a:ext cx="1687045" cy="619929"/>
        </a:xfrm>
        <a:prstGeom prst="rect">
          <a:avLst/>
        </a:prstGeom>
      </xdr:spPr>
    </xdr:pic>
    <xdr:clientData/>
  </xdr:twoCellAnchor>
  <xdr:twoCellAnchor editAs="oneCell">
    <xdr:from>
      <xdr:col>8</xdr:col>
      <xdr:colOff>567017</xdr:colOff>
      <xdr:row>73</xdr:row>
      <xdr:rowOff>113740</xdr:rowOff>
    </xdr:from>
    <xdr:to>
      <xdr:col>10</xdr:col>
      <xdr:colOff>701487</xdr:colOff>
      <xdr:row>76</xdr:row>
      <xdr:rowOff>149282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9854709-75B7-44A9-A793-26F3EDAF8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9892" y="14144065"/>
          <a:ext cx="1687045" cy="616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pluvia.developpement-durable.gouv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3064B-8EC1-4517-AC7D-98041AE26242}">
  <sheetPr>
    <pageSetUpPr fitToPage="1"/>
  </sheetPr>
  <dimension ref="A1:K77"/>
  <sheetViews>
    <sheetView showGridLines="0" showRowColHeaders="0" tabSelected="1" showRuler="0" view="pageLayout" topLeftCell="A10" zoomScale="130" zoomScaleNormal="130" zoomScalePageLayoutView="130" workbookViewId="0">
      <selection activeCell="D31" sqref="D31"/>
    </sheetView>
  </sheetViews>
  <sheetFormatPr baseColWidth="10" defaultRowHeight="15" x14ac:dyDescent="0.25"/>
  <cols>
    <col min="2" max="2" width="12" customWidth="1"/>
    <col min="3" max="3" width="16.85546875" customWidth="1"/>
    <col min="4" max="4" width="15.85546875" customWidth="1"/>
    <col min="5" max="5" width="16.85546875" customWidth="1"/>
    <col min="6" max="6" width="14.42578125" customWidth="1"/>
    <col min="7" max="7" width="9.42578125" customWidth="1"/>
    <col min="8" max="8" width="12.85546875" customWidth="1"/>
    <col min="9" max="9" width="9.42578125" customWidth="1"/>
    <col min="10" max="10" width="12.28515625" customWidth="1"/>
  </cols>
  <sheetData>
    <row r="1" spans="1:11" ht="18.75" x14ac:dyDescent="0.3">
      <c r="D1" s="57" t="s">
        <v>0</v>
      </c>
    </row>
    <row r="2" spans="1:11" ht="8.25" customHeight="1" x14ac:dyDescent="0.25"/>
    <row r="3" spans="1:11" ht="15.75" x14ac:dyDescent="0.25">
      <c r="E3" s="2" t="s">
        <v>1</v>
      </c>
      <c r="F3" s="2"/>
      <c r="G3" s="79">
        <v>2023</v>
      </c>
    </row>
    <row r="4" spans="1:11" ht="15.75" thickBot="1" x14ac:dyDescent="0.3"/>
    <row r="5" spans="1:11" x14ac:dyDescent="0.25">
      <c r="A5" s="33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5"/>
    </row>
    <row r="6" spans="1:11" ht="7.5" customHeight="1" x14ac:dyDescent="0.25">
      <c r="A6" s="36"/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1" x14ac:dyDescent="0.25">
      <c r="A7" s="36" t="s">
        <v>5</v>
      </c>
      <c r="B7" s="37"/>
      <c r="C7" s="105"/>
      <c r="D7" s="105"/>
      <c r="E7" s="105"/>
      <c r="F7" s="37"/>
      <c r="G7" s="37"/>
      <c r="H7" s="37"/>
      <c r="I7" s="37"/>
      <c r="J7" s="37"/>
      <c r="K7" s="38"/>
    </row>
    <row r="8" spans="1:11" ht="8.25" customHeight="1" x14ac:dyDescent="0.25">
      <c r="A8" s="36"/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1" x14ac:dyDescent="0.25">
      <c r="A9" s="36" t="s">
        <v>2</v>
      </c>
      <c r="B9" s="105"/>
      <c r="C9" s="105"/>
      <c r="D9" s="37"/>
      <c r="E9" s="37"/>
      <c r="F9" s="37"/>
      <c r="G9" s="37"/>
      <c r="H9" s="37"/>
      <c r="I9" s="37"/>
      <c r="J9" s="37"/>
      <c r="K9" s="38"/>
    </row>
    <row r="10" spans="1:11" ht="7.5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1" x14ac:dyDescent="0.25">
      <c r="A11" s="36" t="s">
        <v>3</v>
      </c>
      <c r="B11" s="105"/>
      <c r="C11" s="105"/>
      <c r="D11" s="105"/>
      <c r="E11" s="37" t="s">
        <v>9</v>
      </c>
      <c r="F11" s="98"/>
      <c r="G11" s="37"/>
      <c r="H11" s="37" t="s">
        <v>8</v>
      </c>
      <c r="I11" s="105"/>
      <c r="J11" s="105"/>
      <c r="K11" s="106"/>
    </row>
    <row r="12" spans="1:11" ht="7.5" customHeight="1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.75" thickBot="1" x14ac:dyDescent="0.3"/>
    <row r="14" spans="1:11" x14ac:dyDescent="0.25">
      <c r="A14" s="42" t="s">
        <v>14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</row>
    <row r="15" spans="1:11" ht="6.75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1" x14ac:dyDescent="0.25">
      <c r="A16" s="45" t="s">
        <v>6</v>
      </c>
      <c r="B16" s="46"/>
      <c r="C16" s="46"/>
      <c r="D16" s="46"/>
      <c r="E16" s="46"/>
      <c r="F16" s="46"/>
      <c r="G16" s="46"/>
      <c r="H16" s="46"/>
      <c r="I16" s="46"/>
      <c r="J16" s="46"/>
      <c r="K16" s="47"/>
    </row>
    <row r="17" spans="1:11" x14ac:dyDescent="0.25">
      <c r="A17" s="45" t="s">
        <v>7</v>
      </c>
      <c r="B17" s="105"/>
      <c r="C17" s="105"/>
      <c r="D17" s="46"/>
      <c r="E17" s="46" t="s">
        <v>9</v>
      </c>
      <c r="F17" s="98"/>
      <c r="G17" s="46"/>
      <c r="H17" s="46" t="s">
        <v>8</v>
      </c>
      <c r="I17" s="105"/>
      <c r="J17" s="105"/>
      <c r="K17" s="106"/>
    </row>
    <row r="18" spans="1:11" x14ac:dyDescent="0.25">
      <c r="A18" s="45" t="s">
        <v>10</v>
      </c>
      <c r="B18" s="46"/>
      <c r="C18" s="94"/>
      <c r="D18" s="98"/>
      <c r="E18" s="46"/>
      <c r="F18" s="46"/>
      <c r="G18" s="46"/>
      <c r="H18" s="46"/>
      <c r="I18" s="46"/>
      <c r="J18" s="46"/>
      <c r="K18" s="47"/>
    </row>
    <row r="19" spans="1:11" ht="15.75" thickBot="1" x14ac:dyDescent="0.3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7"/>
    </row>
    <row r="20" spans="1:11" ht="15.75" thickBot="1" x14ac:dyDescent="0.3">
      <c r="A20" s="45" t="s">
        <v>11</v>
      </c>
      <c r="B20" s="46"/>
      <c r="C20" s="46"/>
      <c r="D20" s="80" t="s">
        <v>91</v>
      </c>
      <c r="E20" s="46"/>
      <c r="F20" s="46"/>
      <c r="G20" s="97" t="s">
        <v>94</v>
      </c>
      <c r="H20" s="46"/>
      <c r="I20" s="105"/>
      <c r="J20" s="105"/>
      <c r="K20" s="106"/>
    </row>
    <row r="21" spans="1:11" x14ac:dyDescent="0.25">
      <c r="A21" s="45"/>
      <c r="B21" s="46"/>
      <c r="C21" s="46"/>
      <c r="D21" s="48"/>
      <c r="E21" s="46"/>
      <c r="F21" s="46"/>
      <c r="G21" s="97" t="s">
        <v>95</v>
      </c>
      <c r="H21" s="46"/>
      <c r="I21" s="46"/>
      <c r="J21" s="98"/>
      <c r="K21" s="47"/>
    </row>
    <row r="22" spans="1:11" x14ac:dyDescent="0.25">
      <c r="A22" s="45"/>
      <c r="B22" s="46"/>
      <c r="C22" s="46"/>
      <c r="D22" s="48"/>
      <c r="E22" s="46"/>
      <c r="F22" s="46"/>
      <c r="G22" s="97" t="s">
        <v>93</v>
      </c>
      <c r="H22" s="46"/>
      <c r="I22" s="98"/>
      <c r="J22" s="46" t="s">
        <v>92</v>
      </c>
      <c r="K22" s="47"/>
    </row>
    <row r="23" spans="1:11" ht="6.75" customHeight="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7"/>
    </row>
    <row r="24" spans="1:11" x14ac:dyDescent="0.25">
      <c r="A24" s="45" t="s">
        <v>12</v>
      </c>
      <c r="B24" s="46"/>
      <c r="C24" s="98"/>
      <c r="D24" s="46" t="s">
        <v>13</v>
      </c>
      <c r="E24" s="46"/>
      <c r="F24" s="46"/>
      <c r="G24" s="46"/>
      <c r="H24" s="46"/>
      <c r="I24" s="46"/>
      <c r="J24" s="46"/>
      <c r="K24" s="47"/>
    </row>
    <row r="25" spans="1:11" ht="9.75" customHeight="1" thickBot="1" x14ac:dyDescent="0.3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1" ht="15.75" thickBot="1" x14ac:dyDescent="0.3"/>
    <row r="27" spans="1:11" x14ac:dyDescent="0.25">
      <c r="A27" s="4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7.5" customHeight="1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9"/>
    </row>
    <row r="29" spans="1:11" ht="15.75" thickBot="1" x14ac:dyDescent="0.3">
      <c r="A29" s="7" t="s">
        <v>16</v>
      </c>
      <c r="B29" s="105"/>
      <c r="C29" s="105"/>
      <c r="D29" s="8"/>
      <c r="E29" s="8" t="s">
        <v>17</v>
      </c>
      <c r="F29" s="105"/>
      <c r="G29" s="105"/>
      <c r="H29" s="105"/>
      <c r="I29" s="8"/>
      <c r="J29" s="8"/>
      <c r="K29" s="9"/>
    </row>
    <row r="30" spans="1:11" ht="15.75" thickBot="1" x14ac:dyDescent="0.3">
      <c r="A30" s="7" t="s">
        <v>18</v>
      </c>
      <c r="B30" s="8"/>
      <c r="C30" s="8"/>
      <c r="D30" s="80" t="s">
        <v>89</v>
      </c>
      <c r="E30" s="81"/>
      <c r="F30" s="13"/>
      <c r="G30" s="8"/>
      <c r="H30" s="13"/>
      <c r="I30" s="8"/>
      <c r="J30" s="13"/>
      <c r="K30" s="9"/>
    </row>
    <row r="31" spans="1:11" ht="15.75" thickBot="1" x14ac:dyDescent="0.3">
      <c r="A31" s="7" t="s">
        <v>82</v>
      </c>
      <c r="B31" s="8"/>
      <c r="C31" s="8"/>
      <c r="D31" s="80">
        <v>1</v>
      </c>
      <c r="E31" s="8"/>
      <c r="F31" s="13"/>
      <c r="G31" s="8"/>
      <c r="H31" s="8"/>
      <c r="I31" s="8"/>
      <c r="J31" s="8"/>
      <c r="K31" s="9"/>
    </row>
    <row r="32" spans="1:11" x14ac:dyDescent="0.25">
      <c r="A32" s="7" t="s">
        <v>19</v>
      </c>
      <c r="B32" s="8"/>
      <c r="C32" s="99"/>
      <c r="D32" s="8"/>
      <c r="E32" s="8"/>
      <c r="F32" s="8"/>
      <c r="G32" s="8"/>
      <c r="H32" s="8"/>
      <c r="I32" s="8"/>
      <c r="J32" s="8"/>
      <c r="K32" s="9"/>
    </row>
    <row r="33" spans="1:11" x14ac:dyDescent="0.25">
      <c r="A33" s="7" t="s">
        <v>20</v>
      </c>
      <c r="B33" s="8"/>
      <c r="C33" s="8"/>
      <c r="D33" s="8"/>
      <c r="E33" s="98"/>
      <c r="F33" s="8"/>
      <c r="G33" s="8"/>
      <c r="H33" s="8"/>
      <c r="I33" s="8"/>
      <c r="J33" s="8"/>
      <c r="K33" s="9"/>
    </row>
    <row r="34" spans="1:11" ht="8.25" customHeight="1" thickBot="1" x14ac:dyDescent="0.3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2"/>
    </row>
    <row r="35" spans="1:11" x14ac:dyDescent="0.25">
      <c r="A35" s="58" t="s">
        <v>59</v>
      </c>
      <c r="B35" s="5"/>
      <c r="C35" s="5"/>
      <c r="D35" s="5"/>
      <c r="E35" s="6"/>
      <c r="F35" s="59" t="s">
        <v>60</v>
      </c>
      <c r="G35" s="5"/>
      <c r="H35" s="5"/>
      <c r="I35" s="5"/>
      <c r="J35" s="5"/>
      <c r="K35" s="6"/>
    </row>
    <row r="36" spans="1:11" x14ac:dyDescent="0.25">
      <c r="A36" s="7"/>
      <c r="B36" s="8"/>
      <c r="C36" s="15" t="s">
        <v>64</v>
      </c>
      <c r="D36" s="15" t="s">
        <v>65</v>
      </c>
      <c r="E36" s="20" t="s">
        <v>66</v>
      </c>
      <c r="F36" s="8" t="s">
        <v>74</v>
      </c>
      <c r="G36" s="8"/>
      <c r="H36" s="8"/>
      <c r="I36" s="8"/>
      <c r="J36" s="8"/>
      <c r="K36" s="9"/>
    </row>
    <row r="37" spans="1:11" x14ac:dyDescent="0.25">
      <c r="A37" s="109" t="s">
        <v>67</v>
      </c>
      <c r="B37" s="110"/>
      <c r="C37" s="82"/>
      <c r="D37" s="82"/>
      <c r="E37" s="83"/>
      <c r="F37" s="8" t="s">
        <v>61</v>
      </c>
      <c r="G37" s="8"/>
      <c r="H37" s="8"/>
      <c r="I37" s="81"/>
      <c r="J37" s="8"/>
      <c r="K37" s="9"/>
    </row>
    <row r="38" spans="1:11" x14ac:dyDescent="0.25">
      <c r="A38" s="109" t="s">
        <v>68</v>
      </c>
      <c r="B38" s="110"/>
      <c r="C38" s="82"/>
      <c r="D38" s="82"/>
      <c r="E38" s="83"/>
      <c r="F38" s="8" t="s">
        <v>62</v>
      </c>
      <c r="G38" s="8"/>
      <c r="H38" s="81"/>
      <c r="I38" s="8"/>
      <c r="J38" s="8"/>
      <c r="K38" s="9"/>
    </row>
    <row r="39" spans="1:11" ht="15.75" thickBot="1" x14ac:dyDescent="0.3">
      <c r="A39" s="10"/>
      <c r="B39" s="11"/>
      <c r="C39" s="11"/>
      <c r="D39" s="11"/>
      <c r="E39" s="12"/>
      <c r="F39" s="11" t="s">
        <v>63</v>
      </c>
      <c r="G39" s="11"/>
      <c r="H39" s="107"/>
      <c r="I39" s="107"/>
      <c r="J39" s="107"/>
      <c r="K39" s="108"/>
    </row>
    <row r="41" spans="1:11" ht="54.75" customHeight="1" x14ac:dyDescent="0.25">
      <c r="A41" s="77" t="s">
        <v>90</v>
      </c>
    </row>
    <row r="42" spans="1:11" x14ac:dyDescent="0.25">
      <c r="A42" s="1" t="s">
        <v>35</v>
      </c>
      <c r="C42" s="93">
        <f>G3</f>
        <v>2023</v>
      </c>
    </row>
    <row r="43" spans="1:11" ht="7.5" customHeight="1" thickBot="1" x14ac:dyDescent="0.3"/>
    <row r="44" spans="1:11" s="3" customFormat="1" ht="30" x14ac:dyDescent="0.25">
      <c r="A44" s="16" t="s">
        <v>31</v>
      </c>
      <c r="B44" s="17" t="s">
        <v>36</v>
      </c>
      <c r="C44" s="17" t="s">
        <v>32</v>
      </c>
      <c r="D44" s="17" t="s">
        <v>34</v>
      </c>
      <c r="E44" s="18" t="s">
        <v>83</v>
      </c>
      <c r="G44" s="24" t="s">
        <v>54</v>
      </c>
      <c r="H44" s="25"/>
      <c r="I44" s="25"/>
      <c r="J44" s="25"/>
      <c r="K44" s="26"/>
    </row>
    <row r="45" spans="1:11" x14ac:dyDescent="0.25">
      <c r="A45" s="19" t="s">
        <v>50</v>
      </c>
      <c r="B45" s="84">
        <v>44927</v>
      </c>
      <c r="C45" s="85"/>
      <c r="D45" s="85"/>
      <c r="E45" s="20">
        <f>IF((C46-C45)&lt;0,0,(C46-C45)*$D$31)+D45</f>
        <v>0</v>
      </c>
      <c r="G45" s="27" t="s">
        <v>56</v>
      </c>
      <c r="H45" s="28"/>
      <c r="I45" s="28"/>
      <c r="J45" s="28"/>
      <c r="K45" s="29"/>
    </row>
    <row r="46" spans="1:11" x14ac:dyDescent="0.25">
      <c r="A46" s="19" t="s">
        <v>21</v>
      </c>
      <c r="B46" s="84">
        <v>44958</v>
      </c>
      <c r="C46" s="85"/>
      <c r="D46" s="85"/>
      <c r="E46" s="20">
        <f>IF((C47-C46)&lt;=0,0,(C47-MAX($C$45:C46))*$D$31)+D46</f>
        <v>0</v>
      </c>
      <c r="G46" s="27" t="s">
        <v>55</v>
      </c>
      <c r="H46" s="28"/>
      <c r="I46" s="28"/>
      <c r="J46" s="28"/>
      <c r="K46" s="29"/>
    </row>
    <row r="47" spans="1:11" x14ac:dyDescent="0.25">
      <c r="A47" s="19" t="s">
        <v>22</v>
      </c>
      <c r="B47" s="84">
        <v>44986</v>
      </c>
      <c r="C47" s="85"/>
      <c r="D47" s="85"/>
      <c r="E47" s="20">
        <f>IF((C48-C47)&lt;=0,0,(C48-MAX($C$45:C47))*$D$31)+D47</f>
        <v>0</v>
      </c>
      <c r="G47" s="27" t="s">
        <v>57</v>
      </c>
      <c r="H47" s="28"/>
      <c r="I47" s="28"/>
      <c r="J47" s="28"/>
      <c r="K47" s="29"/>
    </row>
    <row r="48" spans="1:11" ht="15.75" thickBot="1" x14ac:dyDescent="0.3">
      <c r="A48" s="19" t="s">
        <v>23</v>
      </c>
      <c r="B48" s="84">
        <v>45017</v>
      </c>
      <c r="C48" s="85"/>
      <c r="D48" s="85"/>
      <c r="E48" s="20">
        <f>IF((C49-C48)&lt;=0,0,(C49-MAX($C$45:C48))*$D$31)+D48</f>
        <v>0</v>
      </c>
      <c r="G48" s="30"/>
      <c r="H48" s="31"/>
      <c r="I48" s="31"/>
      <c r="J48" s="31"/>
      <c r="K48" s="32"/>
    </row>
    <row r="49" spans="1:11" x14ac:dyDescent="0.25">
      <c r="A49" s="19" t="s">
        <v>24</v>
      </c>
      <c r="B49" s="84">
        <v>45047</v>
      </c>
      <c r="C49" s="85"/>
      <c r="D49" s="85"/>
      <c r="E49" s="20">
        <f>IF((C50-C49)&lt;=0,0,(C50-MAX($C$45:C49))*$D$31)+D49</f>
        <v>0</v>
      </c>
    </row>
    <row r="50" spans="1:11" x14ac:dyDescent="0.25">
      <c r="A50" s="19" t="s">
        <v>25</v>
      </c>
      <c r="B50" s="84">
        <v>45078</v>
      </c>
      <c r="C50" s="85"/>
      <c r="D50" s="85"/>
      <c r="E50" s="20">
        <f>IF((C51-C50)&lt;=0,0,(C51-MAX($C$45:C50))*$D$31)+D50</f>
        <v>0</v>
      </c>
    </row>
    <row r="51" spans="1:11" ht="15.75" thickBot="1" x14ac:dyDescent="0.3">
      <c r="A51" s="19" t="s">
        <v>26</v>
      </c>
      <c r="B51" s="84">
        <v>45108</v>
      </c>
      <c r="C51" s="85"/>
      <c r="D51" s="85"/>
      <c r="E51" s="20">
        <f>IF((C52-C51)&lt;=0,0,(C52-MAX($C$45:C51))*$D$31)+D51</f>
        <v>0</v>
      </c>
    </row>
    <row r="52" spans="1:11" ht="16.5" thickBot="1" x14ac:dyDescent="0.3">
      <c r="A52" s="19" t="s">
        <v>27</v>
      </c>
      <c r="B52" s="84">
        <v>45139</v>
      </c>
      <c r="C52" s="85"/>
      <c r="D52" s="85"/>
      <c r="E52" s="20">
        <f>IF((C53-C52)&lt;=0,0,(C53-MAX($C$45:C52))*$D$31)+D52</f>
        <v>0</v>
      </c>
      <c r="G52" s="2" t="s">
        <v>78</v>
      </c>
      <c r="J52" s="65">
        <f>C58*$D$31</f>
        <v>0</v>
      </c>
      <c r="K52" s="14" t="s">
        <v>76</v>
      </c>
    </row>
    <row r="53" spans="1:11" x14ac:dyDescent="0.25">
      <c r="A53" s="19" t="s">
        <v>28</v>
      </c>
      <c r="B53" s="84">
        <v>45170</v>
      </c>
      <c r="C53" s="85"/>
      <c r="D53" s="85"/>
      <c r="E53" s="20">
        <f>IF((C54-C53)&lt;=0,0,(C54-MAX($C$45:C53))*$D$31)+D53</f>
        <v>0</v>
      </c>
      <c r="G53" t="s">
        <v>69</v>
      </c>
      <c r="K53" s="14"/>
    </row>
    <row r="54" spans="1:11" ht="15.75" thickBot="1" x14ac:dyDescent="0.3">
      <c r="A54" s="19" t="s">
        <v>29</v>
      </c>
      <c r="B54" s="84">
        <v>45200</v>
      </c>
      <c r="C54" s="85"/>
      <c r="D54" s="85"/>
      <c r="E54" s="20">
        <f>IF((C55-C54)&lt;=0,0,(C55-MAX($C$45:C54))*$D$31)+D54</f>
        <v>0</v>
      </c>
      <c r="K54" s="14"/>
    </row>
    <row r="55" spans="1:11" ht="16.5" thickBot="1" x14ac:dyDescent="0.3">
      <c r="A55" s="19" t="s">
        <v>30</v>
      </c>
      <c r="B55" s="84">
        <v>45231</v>
      </c>
      <c r="C55" s="85"/>
      <c r="D55" s="85"/>
      <c r="E55" s="20">
        <f>IF((C56-C55)&lt;=0,0,(C56-MAX($C$45:C55))*$D$31)+D55</f>
        <v>0</v>
      </c>
      <c r="G55" s="2" t="s">
        <v>72</v>
      </c>
      <c r="J55" s="66">
        <f>D58</f>
        <v>0</v>
      </c>
      <c r="K55" s="14" t="s">
        <v>76</v>
      </c>
    </row>
    <row r="56" spans="1:11" ht="15.75" x14ac:dyDescent="0.25">
      <c r="A56" s="19" t="s">
        <v>33</v>
      </c>
      <c r="B56" s="84">
        <v>45261</v>
      </c>
      <c r="C56" s="85"/>
      <c r="D56" s="85"/>
      <c r="E56" s="20">
        <f>IF((C57-C56)&lt;=0,0,(C57-MAX($C$45:C56))*$D$31)+D56</f>
        <v>0</v>
      </c>
      <c r="G56" t="s">
        <v>73</v>
      </c>
      <c r="K56" s="14"/>
    </row>
    <row r="57" spans="1:11" ht="15.75" thickBot="1" x14ac:dyDescent="0.3">
      <c r="A57" s="21" t="s">
        <v>33</v>
      </c>
      <c r="B57" s="86">
        <v>45291</v>
      </c>
      <c r="C57" s="87"/>
      <c r="D57" s="88"/>
      <c r="E57" s="78"/>
      <c r="K57" s="14"/>
    </row>
    <row r="58" spans="1:11" ht="16.5" thickBot="1" x14ac:dyDescent="0.3">
      <c r="C58" s="63">
        <f>MAX(C46:C57)-C45</f>
        <v>0</v>
      </c>
      <c r="D58" s="62">
        <f>SUM(D45:D57)</f>
        <v>0</v>
      </c>
      <c r="E58" s="64">
        <f>C58*D31+D58</f>
        <v>0</v>
      </c>
      <c r="G58" s="2" t="s">
        <v>70</v>
      </c>
      <c r="J58" s="64">
        <f>E58</f>
        <v>0</v>
      </c>
      <c r="K58" s="14" t="s">
        <v>76</v>
      </c>
    </row>
    <row r="59" spans="1:11" x14ac:dyDescent="0.25">
      <c r="C59" s="23" t="s">
        <v>51</v>
      </c>
      <c r="D59" s="23" t="s">
        <v>52</v>
      </c>
      <c r="E59" s="23" t="s">
        <v>53</v>
      </c>
      <c r="G59" t="s">
        <v>71</v>
      </c>
    </row>
    <row r="61" spans="1:11" x14ac:dyDescent="0.25">
      <c r="A61" s="1" t="s">
        <v>75</v>
      </c>
    </row>
    <row r="62" spans="1:11" ht="6" customHeight="1" thickBot="1" x14ac:dyDescent="0.3"/>
    <row r="63" spans="1:11" ht="30.75" thickBot="1" x14ac:dyDescent="0.3">
      <c r="B63" s="53" t="s">
        <v>58</v>
      </c>
      <c r="C63" s="60" t="s">
        <v>36</v>
      </c>
      <c r="D63" s="60" t="s">
        <v>32</v>
      </c>
      <c r="E63" s="60" t="s">
        <v>34</v>
      </c>
      <c r="F63" s="61" t="s">
        <v>84</v>
      </c>
      <c r="H63" s="67" t="s">
        <v>81</v>
      </c>
      <c r="I63" s="68"/>
      <c r="J63" s="68"/>
      <c r="K63" s="69"/>
    </row>
    <row r="64" spans="1:11" x14ac:dyDescent="0.25">
      <c r="A64" s="100" t="s">
        <v>26</v>
      </c>
      <c r="B64" s="52" t="s">
        <v>37</v>
      </c>
      <c r="C64" s="89"/>
      <c r="D64" s="89"/>
      <c r="E64" s="89"/>
      <c r="F64" s="54">
        <f>IF((D65-D64)&lt;0,0,(D65-D64)*$D$31)+E64</f>
        <v>0</v>
      </c>
      <c r="H64" s="70" t="s">
        <v>80</v>
      </c>
      <c r="I64" s="71"/>
      <c r="J64" s="71"/>
      <c r="K64" s="72"/>
    </row>
    <row r="65" spans="1:11" ht="15.75" thickBot="1" x14ac:dyDescent="0.3">
      <c r="A65" s="101"/>
      <c r="B65" s="19" t="s">
        <v>38</v>
      </c>
      <c r="C65" s="85"/>
      <c r="D65" s="85"/>
      <c r="E65" s="85"/>
      <c r="F65" s="20">
        <f>IF((D66-D65)&lt;=0,0,(D66-MAX($C$64:D65))*$D$31)+E65</f>
        <v>0</v>
      </c>
      <c r="H65" s="73" t="s">
        <v>79</v>
      </c>
      <c r="I65" s="74"/>
      <c r="J65" s="74"/>
      <c r="K65" s="75"/>
    </row>
    <row r="66" spans="1:11" x14ac:dyDescent="0.25">
      <c r="A66" s="101"/>
      <c r="B66" s="19" t="s">
        <v>39</v>
      </c>
      <c r="C66" s="85"/>
      <c r="D66" s="85"/>
      <c r="E66" s="85"/>
      <c r="F66" s="20">
        <f>IF((D67-D66)&lt;=0,0,(D67-MAX($C$64:D66))*$D$31)+E66</f>
        <v>0</v>
      </c>
    </row>
    <row r="67" spans="1:11" ht="15.75" thickBot="1" x14ac:dyDescent="0.3">
      <c r="A67" s="102"/>
      <c r="B67" s="21" t="s">
        <v>40</v>
      </c>
      <c r="C67" s="87"/>
      <c r="D67" s="87"/>
      <c r="E67" s="87"/>
      <c r="F67" s="22">
        <f>IF((D68-D67)&lt;=0,0,(D68-MAX($C$64:D67))*$D$31)+E67</f>
        <v>0</v>
      </c>
    </row>
    <row r="68" spans="1:11" x14ac:dyDescent="0.25">
      <c r="A68" s="100" t="s">
        <v>27</v>
      </c>
      <c r="B68" s="55" t="s">
        <v>41</v>
      </c>
      <c r="C68" s="90"/>
      <c r="D68" s="90"/>
      <c r="E68" s="90"/>
      <c r="F68" s="56">
        <f>IF((D69-D68)&lt;=0,0,(D69-MAX($C$64:D68))*$D$31)+E68</f>
        <v>0</v>
      </c>
      <c r="H68" t="s">
        <v>86</v>
      </c>
    </row>
    <row r="69" spans="1:11" x14ac:dyDescent="0.25">
      <c r="A69" s="101"/>
      <c r="B69" s="19" t="s">
        <v>42</v>
      </c>
      <c r="C69" s="85"/>
      <c r="D69" s="85"/>
      <c r="E69" s="85"/>
      <c r="F69" s="20">
        <f>IF((D70-D69)&lt;=0,0,(D70-MAX($C$64:D69))*$D$31)+E69</f>
        <v>0</v>
      </c>
      <c r="H69" t="s">
        <v>87</v>
      </c>
    </row>
    <row r="70" spans="1:11" x14ac:dyDescent="0.25">
      <c r="A70" s="101"/>
      <c r="B70" s="19" t="s">
        <v>43</v>
      </c>
      <c r="C70" s="85"/>
      <c r="D70" s="85"/>
      <c r="E70" s="85"/>
      <c r="F70" s="20">
        <f>IF((D71-D70)&lt;=0,0,(D71-MAX($C$64:D70))*$D$31)+E70</f>
        <v>0</v>
      </c>
      <c r="H70" s="111" t="s">
        <v>85</v>
      </c>
      <c r="I70" s="111"/>
      <c r="J70" s="111"/>
      <c r="K70" s="111"/>
    </row>
    <row r="71" spans="1:11" x14ac:dyDescent="0.25">
      <c r="A71" s="101"/>
      <c r="B71" s="19" t="s">
        <v>44</v>
      </c>
      <c r="C71" s="85"/>
      <c r="D71" s="85"/>
      <c r="E71" s="85"/>
      <c r="F71" s="20">
        <f>IF((D72-D71)&lt;=0,0,(D72-MAX($C$64:D71))*$D$31)+E71</f>
        <v>0</v>
      </c>
    </row>
    <row r="72" spans="1:11" ht="15.75" thickBot="1" x14ac:dyDescent="0.3">
      <c r="A72" s="103"/>
      <c r="B72" s="21" t="s">
        <v>45</v>
      </c>
      <c r="C72" s="87"/>
      <c r="D72" s="87"/>
      <c r="E72" s="87"/>
      <c r="F72" s="22">
        <f>IF((D73-D72)&lt;=0,0,(D73-MAX($C$64:D72))*$D$31)+E72</f>
        <v>0</v>
      </c>
    </row>
    <row r="73" spans="1:11" x14ac:dyDescent="0.25">
      <c r="A73" s="104" t="s">
        <v>28</v>
      </c>
      <c r="B73" s="55" t="s">
        <v>46</v>
      </c>
      <c r="C73" s="90"/>
      <c r="D73" s="90"/>
      <c r="E73" s="90"/>
      <c r="F73" s="56">
        <f>IF((D74-D73)&lt;=0,0,(D74-MAX($C$64:D73))*$D$31)+E73</f>
        <v>0</v>
      </c>
    </row>
    <row r="74" spans="1:11" x14ac:dyDescent="0.25">
      <c r="A74" s="101"/>
      <c r="B74" s="19" t="s">
        <v>47</v>
      </c>
      <c r="C74" s="85"/>
      <c r="D74" s="85"/>
      <c r="E74" s="85"/>
      <c r="F74" s="20">
        <f>IF((D75-D74)&lt;=0,0,(D75-MAX($C$64:D74))*$D$31)+E74</f>
        <v>0</v>
      </c>
    </row>
    <row r="75" spans="1:11" x14ac:dyDescent="0.25">
      <c r="A75" s="101"/>
      <c r="B75" s="19" t="s">
        <v>48</v>
      </c>
      <c r="C75" s="85"/>
      <c r="D75" s="85"/>
      <c r="E75" s="85"/>
      <c r="F75" s="20">
        <f>IF((D76-D75)&lt;=0,0,(D76-MAX($C$64:D75))*$D$31)+E75</f>
        <v>0</v>
      </c>
    </row>
    <row r="76" spans="1:11" ht="15.75" thickBot="1" x14ac:dyDescent="0.3">
      <c r="A76" s="103"/>
      <c r="B76" s="19" t="s">
        <v>49</v>
      </c>
      <c r="C76" s="85"/>
      <c r="D76" s="85"/>
      <c r="E76" s="87"/>
      <c r="F76" s="22">
        <f>IF((D77-D76)&lt;=0,0,(D77-MAX($C$64:D76))*$D$31)+E76</f>
        <v>0</v>
      </c>
    </row>
    <row r="77" spans="1:11" ht="15.75" thickBot="1" x14ac:dyDescent="0.3">
      <c r="B77" s="76" t="s">
        <v>77</v>
      </c>
      <c r="C77" s="91"/>
      <c r="D77" s="92"/>
      <c r="E77" s="95" t="s">
        <v>88</v>
      </c>
      <c r="F77" s="96">
        <f>SUM(F64:F76)</f>
        <v>0</v>
      </c>
    </row>
  </sheetData>
  <sheetProtection algorithmName="SHA-512" hashValue="nnN/GeMWlW6pPMP7tGY/AbCICSqq2MsRDOzAMVdoZNak7GA5K9hbE7OHE9jfJx5Y4v6CGv8I4JT+zCOJea88TA==" saltValue="S5uIDITSBp7JzWP5ahCA3Q==" spinCount="100000" sheet="1" objects="1" scenarios="1" selectLockedCells="1"/>
  <mergeCells count="16">
    <mergeCell ref="C7:E7"/>
    <mergeCell ref="B9:C9"/>
    <mergeCell ref="B11:D11"/>
    <mergeCell ref="H39:K39"/>
    <mergeCell ref="A37:B37"/>
    <mergeCell ref="A38:B38"/>
    <mergeCell ref="A64:A67"/>
    <mergeCell ref="A68:A72"/>
    <mergeCell ref="A73:A76"/>
    <mergeCell ref="I11:K11"/>
    <mergeCell ref="B17:C17"/>
    <mergeCell ref="I17:K17"/>
    <mergeCell ref="I20:K20"/>
    <mergeCell ref="B29:C29"/>
    <mergeCell ref="F29:H29"/>
    <mergeCell ref="H70:K70"/>
  </mergeCells>
  <dataValidations count="4">
    <dataValidation type="list" allowBlank="1" showInputMessage="1" showErrorMessage="1" sqref="D31" xr:uid="{0AB15B72-954F-492F-8BA9-DAF8E22E4934}">
      <formula1>"Sélectionnez Coef,1,10"</formula1>
    </dataValidation>
    <dataValidation type="list" allowBlank="1" showInputMessage="1" showErrorMessage="1" sqref="D30" xr:uid="{97CFBC5E-84E8-48A5-9DB8-0CF969E89A84}">
      <formula1>"Sélectionnez type,Volumétrique,débimétrique,horaire,Autre:"</formula1>
    </dataValidation>
    <dataValidation type="list" allowBlank="1" showInputMessage="1" showErrorMessage="1" sqref="D20" xr:uid="{FCAA7229-B909-4E6E-AD63-72909EEF4988}">
      <formula1>"Sélectionnez Type,Cours d'eau, Réserve / retenue / Plan d'eau, Forage / Puits"</formula1>
    </dataValidation>
    <dataValidation type="list" allowBlank="1" showInputMessage="1" showErrorMessage="1" sqref="J21" xr:uid="{27D6D8A6-B9A1-409F-A54A-F8FF44DF3879}">
      <formula1>"OUI,NON,Ne sais pas"</formula1>
    </dataValidation>
  </dataValidations>
  <hyperlinks>
    <hyperlink ref="H70" r:id="rId1" xr:uid="{845DE80D-5306-4BD9-A132-158012494A81}"/>
  </hyperlinks>
  <pageMargins left="0.70866141732283472" right="0.70866141732283472" top="0.55118110236220474" bottom="0.35433070866141736" header="0.31496062992125984" footer="0.31496062992125984"/>
  <pageSetup paperSize="9" scale="9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Compteur Irrigation</vt:lpstr>
    </vt:vector>
  </TitlesOfParts>
  <Company>APCA - Paquet1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CHAIGNEAU Alexandre</dc:creator>
  <cp:lastModifiedBy>CHAIGNEAU Alexandre</cp:lastModifiedBy>
  <cp:lastPrinted>2023-07-11T13:10:59Z</cp:lastPrinted>
  <dcterms:created xsi:type="dcterms:W3CDTF">2023-07-11T07:07:41Z</dcterms:created>
  <dcterms:modified xsi:type="dcterms:W3CDTF">2023-07-11T13:14:19Z</dcterms:modified>
</cp:coreProperties>
</file>