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sarm88d\Downloads\"/>
    </mc:Choice>
  </mc:AlternateContent>
  <xr:revisionPtr revIDLastSave="0" documentId="8_{D723F9FF-4207-4A21-930E-DF56B58F6F4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enregistrement " sheetId="9" r:id="rId1"/>
    <sheet name="références" sheetId="10" r:id="rId2"/>
  </sheets>
  <definedNames>
    <definedName name="Print_Titles" localSheetId="0">'enregistrement 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9" l="1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13" i="9"/>
  <c r="U17" i="9"/>
  <c r="V17" i="9"/>
  <c r="U18" i="9"/>
  <c r="V18" i="9"/>
  <c r="U19" i="9"/>
  <c r="V19" i="9"/>
  <c r="U20" i="9"/>
  <c r="V20" i="9"/>
  <c r="U21" i="9"/>
  <c r="V21" i="9"/>
  <c r="U22" i="9"/>
  <c r="V22" i="9"/>
  <c r="U23" i="9"/>
  <c r="V23" i="9"/>
  <c r="U24" i="9"/>
  <c r="V24" i="9"/>
  <c r="U25" i="9"/>
  <c r="V25" i="9"/>
  <c r="U26" i="9"/>
  <c r="V26" i="9"/>
  <c r="U27" i="9"/>
  <c r="V27" i="9"/>
  <c r="U28" i="9"/>
  <c r="V28" i="9"/>
  <c r="U29" i="9"/>
  <c r="V29" i="9"/>
  <c r="U30" i="9"/>
  <c r="V30" i="9"/>
  <c r="U31" i="9"/>
  <c r="V31" i="9"/>
  <c r="U32" i="9"/>
  <c r="V32" i="9"/>
  <c r="U33" i="9"/>
  <c r="V33" i="9"/>
  <c r="U34" i="9"/>
  <c r="V34" i="9"/>
  <c r="U35" i="9"/>
  <c r="V35" i="9"/>
  <c r="U36" i="9"/>
  <c r="V36" i="9"/>
  <c r="U37" i="9"/>
  <c r="V37" i="9"/>
  <c r="U38" i="9"/>
  <c r="V38" i="9"/>
  <c r="U39" i="9"/>
  <c r="V39" i="9"/>
  <c r="U40" i="9"/>
  <c r="V40" i="9"/>
  <c r="U41" i="9"/>
  <c r="V41" i="9"/>
  <c r="U42" i="9"/>
  <c r="V42" i="9"/>
  <c r="U43" i="9"/>
  <c r="V43" i="9"/>
  <c r="U44" i="9"/>
  <c r="V44" i="9"/>
  <c r="U45" i="9"/>
  <c r="V45" i="9"/>
  <c r="U46" i="9"/>
  <c r="V46" i="9"/>
  <c r="U47" i="9"/>
  <c r="V47" i="9"/>
  <c r="U48" i="9"/>
  <c r="V48" i="9"/>
  <c r="U49" i="9"/>
  <c r="V49" i="9"/>
  <c r="U50" i="9"/>
  <c r="V50" i="9"/>
  <c r="U51" i="9"/>
  <c r="V51" i="9"/>
  <c r="U52" i="9"/>
  <c r="V52" i="9"/>
  <c r="U53" i="9"/>
  <c r="V53" i="9"/>
  <c r="U54" i="9"/>
  <c r="V54" i="9"/>
  <c r="U55" i="9"/>
  <c r="V55" i="9"/>
  <c r="U56" i="9"/>
  <c r="V56" i="9"/>
  <c r="U57" i="9"/>
  <c r="V57" i="9"/>
  <c r="U58" i="9"/>
  <c r="V58" i="9"/>
  <c r="U59" i="9"/>
  <c r="V59" i="9"/>
  <c r="U60" i="9"/>
  <c r="V60" i="9"/>
  <c r="U61" i="9"/>
  <c r="V61" i="9"/>
  <c r="U62" i="9"/>
  <c r="V62" i="9"/>
  <c r="U63" i="9"/>
  <c r="V63" i="9"/>
  <c r="U64" i="9"/>
  <c r="V64" i="9"/>
  <c r="U65" i="9"/>
  <c r="V65" i="9"/>
  <c r="U66" i="9"/>
  <c r="V66" i="9"/>
  <c r="U67" i="9"/>
  <c r="V67" i="9"/>
  <c r="U68" i="9"/>
  <c r="V68" i="9"/>
  <c r="U69" i="9"/>
  <c r="V69" i="9"/>
  <c r="U70" i="9"/>
  <c r="V70" i="9"/>
  <c r="U71" i="9"/>
  <c r="V71" i="9"/>
  <c r="U72" i="9"/>
  <c r="V72" i="9"/>
  <c r="U73" i="9"/>
  <c r="V73" i="9"/>
  <c r="U74" i="9"/>
  <c r="V74" i="9"/>
  <c r="U75" i="9"/>
  <c r="V75" i="9"/>
  <c r="U76" i="9"/>
  <c r="V76" i="9"/>
  <c r="U77" i="9"/>
  <c r="V77" i="9"/>
  <c r="U78" i="9"/>
  <c r="V78" i="9"/>
  <c r="U79" i="9"/>
  <c r="V79" i="9"/>
  <c r="U80" i="9"/>
  <c r="V80" i="9"/>
  <c r="U81" i="9"/>
  <c r="V81" i="9"/>
  <c r="U82" i="9"/>
  <c r="V82" i="9"/>
  <c r="U83" i="9"/>
  <c r="V83" i="9"/>
  <c r="U84" i="9"/>
  <c r="V84" i="9"/>
  <c r="U85" i="9"/>
  <c r="V85" i="9"/>
  <c r="U86" i="9"/>
  <c r="V86" i="9"/>
  <c r="U87" i="9"/>
  <c r="V87" i="9"/>
  <c r="U88" i="9"/>
  <c r="V88" i="9"/>
  <c r="U89" i="9"/>
  <c r="V89" i="9"/>
  <c r="U90" i="9"/>
  <c r="V90" i="9"/>
  <c r="U91" i="9"/>
  <c r="V91" i="9"/>
  <c r="U92" i="9"/>
  <c r="V92" i="9"/>
  <c r="U93" i="9"/>
  <c r="V93" i="9"/>
  <c r="U94" i="9"/>
  <c r="V94" i="9"/>
  <c r="U95" i="9"/>
  <c r="V95" i="9"/>
  <c r="U96" i="9"/>
  <c r="V96" i="9"/>
  <c r="U97" i="9"/>
  <c r="V97" i="9"/>
  <c r="U98" i="9"/>
  <c r="V98" i="9"/>
  <c r="U99" i="9"/>
  <c r="V99" i="9"/>
  <c r="U100" i="9"/>
  <c r="V100" i="9"/>
  <c r="U101" i="9"/>
  <c r="V101" i="9"/>
  <c r="U102" i="9"/>
  <c r="V102" i="9"/>
  <c r="U103" i="9"/>
  <c r="V103" i="9"/>
  <c r="U104" i="9"/>
  <c r="V104" i="9"/>
  <c r="U105" i="9"/>
  <c r="V105" i="9"/>
  <c r="U106" i="9"/>
  <c r="V106" i="9"/>
  <c r="U107" i="9"/>
  <c r="V107" i="9"/>
  <c r="U108" i="9"/>
  <c r="V108" i="9"/>
  <c r="U109" i="9"/>
  <c r="V109" i="9"/>
  <c r="U110" i="9"/>
  <c r="V110" i="9"/>
  <c r="U111" i="9"/>
  <c r="V111" i="9"/>
  <c r="U112" i="9"/>
  <c r="V112" i="9"/>
  <c r="U113" i="9"/>
  <c r="V113" i="9"/>
  <c r="U114" i="9"/>
  <c r="V114" i="9"/>
  <c r="U115" i="9"/>
  <c r="V115" i="9"/>
  <c r="U116" i="9"/>
  <c r="V116" i="9"/>
  <c r="U117" i="9"/>
  <c r="V117" i="9"/>
  <c r="U118" i="9"/>
  <c r="V118" i="9"/>
  <c r="U119" i="9"/>
  <c r="V119" i="9"/>
  <c r="U120" i="9"/>
  <c r="V120" i="9"/>
  <c r="U121" i="9"/>
  <c r="V121" i="9"/>
  <c r="U122" i="9"/>
  <c r="V122" i="9"/>
  <c r="U123" i="9"/>
  <c r="V123" i="9"/>
  <c r="U124" i="9"/>
  <c r="V124" i="9"/>
  <c r="U125" i="9"/>
  <c r="V125" i="9"/>
  <c r="U126" i="9"/>
  <c r="V126" i="9"/>
  <c r="U127" i="9"/>
  <c r="V127" i="9"/>
  <c r="U128" i="9"/>
  <c r="V128" i="9"/>
  <c r="U129" i="9"/>
  <c r="V129" i="9"/>
  <c r="U130" i="9"/>
  <c r="V130" i="9"/>
  <c r="U131" i="9"/>
  <c r="V131" i="9"/>
  <c r="U132" i="9"/>
  <c r="V132" i="9"/>
  <c r="U133" i="9"/>
  <c r="V133" i="9"/>
  <c r="U134" i="9"/>
  <c r="V134" i="9"/>
  <c r="U135" i="9"/>
  <c r="V135" i="9"/>
  <c r="U136" i="9"/>
  <c r="V136" i="9"/>
  <c r="U137" i="9"/>
  <c r="V137" i="9"/>
  <c r="U138" i="9"/>
  <c r="V138" i="9"/>
  <c r="U139" i="9"/>
  <c r="V139" i="9"/>
  <c r="U140" i="9"/>
  <c r="V140" i="9"/>
  <c r="U141" i="9"/>
  <c r="V141" i="9"/>
  <c r="U142" i="9"/>
  <c r="V142" i="9"/>
  <c r="U143" i="9"/>
  <c r="V143" i="9"/>
  <c r="U144" i="9"/>
  <c r="V144" i="9"/>
  <c r="U145" i="9"/>
  <c r="V145" i="9"/>
  <c r="U146" i="9"/>
  <c r="V146" i="9"/>
  <c r="U147" i="9"/>
  <c r="V147" i="9"/>
  <c r="U148" i="9"/>
  <c r="V148" i="9"/>
  <c r="U149" i="9"/>
  <c r="V149" i="9"/>
  <c r="U150" i="9"/>
  <c r="V150" i="9"/>
  <c r="U151" i="9"/>
  <c r="V151" i="9"/>
  <c r="U152" i="9"/>
  <c r="V152" i="9"/>
  <c r="U153" i="9"/>
  <c r="V153" i="9"/>
  <c r="U154" i="9"/>
  <c r="V154" i="9"/>
  <c r="U155" i="9"/>
  <c r="V155" i="9"/>
  <c r="U156" i="9"/>
  <c r="V156" i="9"/>
  <c r="U157" i="9"/>
  <c r="V157" i="9"/>
  <c r="U158" i="9"/>
  <c r="V158" i="9"/>
  <c r="U159" i="9"/>
  <c r="V159" i="9"/>
  <c r="U160" i="9"/>
  <c r="V160" i="9"/>
  <c r="U161" i="9"/>
  <c r="V161" i="9"/>
  <c r="U162" i="9"/>
  <c r="V162" i="9"/>
  <c r="U163" i="9"/>
  <c r="V163" i="9"/>
  <c r="U164" i="9"/>
  <c r="V164" i="9"/>
  <c r="U165" i="9"/>
  <c r="V165" i="9"/>
  <c r="U166" i="9"/>
  <c r="V166" i="9"/>
  <c r="U167" i="9"/>
  <c r="V167" i="9"/>
  <c r="U168" i="9"/>
  <c r="V168" i="9"/>
  <c r="U169" i="9"/>
  <c r="V169" i="9"/>
  <c r="U170" i="9"/>
  <c r="V170" i="9"/>
  <c r="U171" i="9"/>
  <c r="V171" i="9"/>
  <c r="U172" i="9"/>
  <c r="V172" i="9"/>
  <c r="U173" i="9"/>
  <c r="V173" i="9"/>
  <c r="U174" i="9"/>
  <c r="V174" i="9"/>
  <c r="U175" i="9"/>
  <c r="V175" i="9"/>
  <c r="U176" i="9"/>
  <c r="V176" i="9"/>
  <c r="U177" i="9"/>
  <c r="V177" i="9"/>
  <c r="U178" i="9"/>
  <c r="V178" i="9"/>
  <c r="U179" i="9"/>
  <c r="V179" i="9"/>
  <c r="U180" i="9"/>
  <c r="V180" i="9"/>
  <c r="U181" i="9"/>
  <c r="V181" i="9"/>
  <c r="U182" i="9"/>
  <c r="V182" i="9"/>
  <c r="U183" i="9"/>
  <c r="V183" i="9"/>
  <c r="U184" i="9"/>
  <c r="V184" i="9"/>
  <c r="U185" i="9"/>
  <c r="V185" i="9"/>
  <c r="U186" i="9"/>
  <c r="V186" i="9"/>
  <c r="U187" i="9"/>
  <c r="V187" i="9"/>
  <c r="U188" i="9"/>
  <c r="V188" i="9"/>
  <c r="U189" i="9"/>
  <c r="V189" i="9"/>
  <c r="U190" i="9"/>
  <c r="V190" i="9"/>
  <c r="U191" i="9"/>
  <c r="V191" i="9"/>
  <c r="U192" i="9"/>
  <c r="V192" i="9"/>
  <c r="U193" i="9"/>
  <c r="V193" i="9"/>
  <c r="U194" i="9"/>
  <c r="V194" i="9"/>
  <c r="U195" i="9"/>
  <c r="V195" i="9"/>
  <c r="U196" i="9"/>
  <c r="V196" i="9"/>
  <c r="U197" i="9"/>
  <c r="V197" i="9"/>
  <c r="U198" i="9"/>
  <c r="V198" i="9"/>
  <c r="U199" i="9"/>
  <c r="V199" i="9"/>
  <c r="U200" i="9"/>
  <c r="V200" i="9"/>
  <c r="U201" i="9"/>
  <c r="V201" i="9"/>
  <c r="U202" i="9"/>
  <c r="V202" i="9"/>
  <c r="U203" i="9"/>
  <c r="V203" i="9"/>
  <c r="U204" i="9"/>
  <c r="V204" i="9"/>
  <c r="U205" i="9"/>
  <c r="V205" i="9"/>
  <c r="U206" i="9"/>
  <c r="V206" i="9"/>
  <c r="U207" i="9"/>
  <c r="V207" i="9"/>
  <c r="U208" i="9"/>
  <c r="V208" i="9"/>
  <c r="U209" i="9"/>
  <c r="V209" i="9"/>
  <c r="U210" i="9"/>
  <c r="V210" i="9"/>
  <c r="U211" i="9"/>
  <c r="V211" i="9"/>
  <c r="U212" i="9"/>
  <c r="V212" i="9"/>
  <c r="U213" i="9"/>
  <c r="V213" i="9"/>
  <c r="U214" i="9"/>
  <c r="V214" i="9"/>
  <c r="U215" i="9"/>
  <c r="V215" i="9"/>
  <c r="U216" i="9"/>
  <c r="V216" i="9"/>
  <c r="U217" i="9"/>
  <c r="V217" i="9"/>
  <c r="U218" i="9"/>
  <c r="V218" i="9"/>
  <c r="U219" i="9"/>
  <c r="V219" i="9"/>
  <c r="U220" i="9"/>
  <c r="V220" i="9"/>
  <c r="U221" i="9"/>
  <c r="V221" i="9"/>
  <c r="U222" i="9"/>
  <c r="V222" i="9"/>
  <c r="U223" i="9"/>
  <c r="V223" i="9"/>
  <c r="U224" i="9"/>
  <c r="V224" i="9"/>
  <c r="U225" i="9"/>
  <c r="V225" i="9"/>
  <c r="U226" i="9"/>
  <c r="V226" i="9"/>
  <c r="U227" i="9"/>
  <c r="V227" i="9"/>
  <c r="U228" i="9"/>
  <c r="V228" i="9"/>
  <c r="U229" i="9"/>
  <c r="V229" i="9"/>
  <c r="U230" i="9"/>
  <c r="V230" i="9"/>
  <c r="U231" i="9"/>
  <c r="V231" i="9"/>
  <c r="U232" i="9"/>
  <c r="V232" i="9"/>
  <c r="U233" i="9"/>
  <c r="V233" i="9"/>
  <c r="U234" i="9"/>
  <c r="V234" i="9"/>
  <c r="U235" i="9"/>
  <c r="V235" i="9"/>
  <c r="U236" i="9"/>
  <c r="V236" i="9"/>
  <c r="B14" i="10"/>
  <c r="B13" i="10"/>
  <c r="B12" i="10"/>
  <c r="B11" i="10"/>
  <c r="V14" i="9"/>
  <c r="V15" i="9"/>
  <c r="V16" i="9"/>
  <c r="V13" i="9"/>
  <c r="U14" i="9"/>
  <c r="U15" i="9"/>
  <c r="U16" i="9"/>
  <c r="U13" i="9"/>
  <c r="B10" i="10"/>
  <c r="B9" i="10"/>
  <c r="B8" i="10"/>
  <c r="B7" i="10"/>
  <c r="B6" i="10"/>
  <c r="B5" i="10"/>
  <c r="B4" i="10"/>
  <c r="B3" i="10"/>
  <c r="U4" i="9"/>
  <c r="U3" i="9"/>
  <c r="Q4" i="9"/>
  <c r="Q3" i="9"/>
  <c r="N4" i="9"/>
  <c r="N3" i="9"/>
  <c r="J4" i="9"/>
  <c r="J3" i="9"/>
  <c r="A14" i="10"/>
  <c r="A13" i="10"/>
  <c r="A12" i="10"/>
  <c r="A11" i="10"/>
  <c r="W133" i="9" l="1"/>
  <c r="W101" i="9"/>
  <c r="W97" i="9"/>
  <c r="W77" i="9"/>
  <c r="W81" i="9"/>
  <c r="W61" i="9"/>
  <c r="W37" i="9"/>
  <c r="W197" i="9"/>
  <c r="W181" i="9"/>
  <c r="W117" i="9"/>
  <c r="W53" i="9"/>
  <c r="W33" i="9"/>
  <c r="W213" i="9"/>
  <c r="W149" i="9"/>
  <c r="W113" i="9"/>
  <c r="W109" i="9"/>
  <c r="W93" i="9"/>
  <c r="W85" i="9"/>
  <c r="W69" i="9"/>
  <c r="W65" i="9"/>
  <c r="W49" i="9"/>
  <c r="W45" i="9"/>
  <c r="W29" i="9"/>
  <c r="W21" i="9"/>
  <c r="W229" i="9"/>
  <c r="W165" i="9"/>
  <c r="W233" i="9"/>
  <c r="W225" i="9"/>
  <c r="W221" i="9"/>
  <c r="W217" i="9"/>
  <c r="W209" i="9"/>
  <c r="W205" i="9"/>
  <c r="W201" i="9"/>
  <c r="W193" i="9"/>
  <c r="W189" i="9"/>
  <c r="W185" i="9"/>
  <c r="W177" i="9"/>
  <c r="W173" i="9"/>
  <c r="W169" i="9"/>
  <c r="W161" i="9"/>
  <c r="W157" i="9"/>
  <c r="W153" i="9"/>
  <c r="W145" i="9"/>
  <c r="W141" i="9"/>
  <c r="W137" i="9"/>
  <c r="W129" i="9"/>
  <c r="W125" i="9"/>
  <c r="W121" i="9"/>
  <c r="W105" i="9"/>
  <c r="W89" i="9"/>
  <c r="W73" i="9"/>
  <c r="W57" i="9"/>
  <c r="W41" i="9"/>
  <c r="W25" i="9"/>
  <c r="W17" i="9"/>
  <c r="W13" i="9"/>
</calcChain>
</file>

<file path=xl/sharedStrings.xml><?xml version="1.0" encoding="utf-8"?>
<sst xmlns="http://schemas.openxmlformats.org/spreadsheetml/2006/main" count="73" uniqueCount="72">
  <si>
    <t>Exploitation :</t>
  </si>
  <si>
    <t>Ilot 
cultural</t>
  </si>
  <si>
    <t>Date entrée</t>
  </si>
  <si>
    <t>Nb</t>
  </si>
  <si>
    <t>Type animal</t>
  </si>
  <si>
    <t>UGB</t>
  </si>
  <si>
    <t>Date sortie</t>
  </si>
  <si>
    <t>Pâturage</t>
  </si>
  <si>
    <t>Produit</t>
  </si>
  <si>
    <t>Qté/ha</t>
  </si>
  <si>
    <t>date</t>
  </si>
  <si>
    <t>Fauche ou broyage</t>
  </si>
  <si>
    <r>
      <t>Date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Fauche/Broyage</t>
    </r>
  </si>
  <si>
    <t>Matériel utilisé :</t>
  </si>
  <si>
    <t>Modalité (centrifuge, autre…) :</t>
  </si>
  <si>
    <t>CAHIER D'ENREGISTREMENT DES INTERVENTIONS SUR LES PRAIRIES PERMANENTES</t>
  </si>
  <si>
    <t>Parcelle de prairie permanente</t>
  </si>
  <si>
    <t>Code culture et précision</t>
  </si>
  <si>
    <t>Surface admissible</t>
  </si>
  <si>
    <t>Surface pâturée</t>
  </si>
  <si>
    <t>Absence de pâturage (x)</t>
  </si>
  <si>
    <t>Surface fauchée</t>
  </si>
  <si>
    <t>Parcelle cible (x)</t>
  </si>
  <si>
    <t>Coeff efficacité</t>
  </si>
  <si>
    <t>uN total</t>
  </si>
  <si>
    <t>uN efficace</t>
  </si>
  <si>
    <t>Autorisation reçue (x)</t>
  </si>
  <si>
    <t>Absence totale de fertilisation (x)</t>
  </si>
  <si>
    <t xml:space="preserve">Pour les parcelles fauchées :  </t>
  </si>
  <si>
    <t>…..........................................</t>
  </si>
  <si>
    <t>…...................................................</t>
  </si>
  <si>
    <t>….........................................................................................</t>
  </si>
  <si>
    <t>Fertilisation</t>
  </si>
  <si>
    <t>Surface fertilisée</t>
  </si>
  <si>
    <t>Absence fertilisation minérale (x)</t>
  </si>
  <si>
    <t>N° Parcelle</t>
  </si>
  <si>
    <t>Renouvellement effectué (x)</t>
  </si>
  <si>
    <t>Renouvellement</t>
  </si>
  <si>
    <t>PERSONNALISATION DES ENGRAIS ET EFFLUENTS</t>
  </si>
  <si>
    <r>
      <t>Pour les engrais minéraux, indiquer dans les cases oranges le nom et le taux d'azote (%) de l'engrais
Pour les effluents, indiquer si présence d'analyse le taux d'azote par tonne (</t>
    </r>
    <r>
      <rPr>
        <i/>
        <sz val="10"/>
        <rFont val="Calibri"/>
        <family val="2"/>
      </rPr>
      <t>‰</t>
    </r>
    <r>
      <rPr>
        <i/>
        <sz val="10"/>
        <rFont val="Arial"/>
        <family val="2"/>
      </rPr>
      <t>) dans la case jaune. Sinon, laisser vide</t>
    </r>
  </si>
  <si>
    <t>CAMPAGNE : Du 1er septembre 20…. au 31 août 20....</t>
  </si>
  <si>
    <t>Engrais minéral 1</t>
  </si>
  <si>
    <t>Effluent</t>
  </si>
  <si>
    <t>uN/t ou m3</t>
  </si>
  <si>
    <t>Eff Janvier-Juin</t>
  </si>
  <si>
    <t>Eff-Juillet-Déc</t>
  </si>
  <si>
    <t>Fumier bovin</t>
  </si>
  <si>
    <t>Compost bovin</t>
  </si>
  <si>
    <t>Lisier</t>
  </si>
  <si>
    <t>Purin</t>
  </si>
  <si>
    <t>Fumier ovin</t>
  </si>
  <si>
    <t>Fumier équin</t>
  </si>
  <si>
    <t>FERTILISATION</t>
  </si>
  <si>
    <t>Digestat liquide</t>
  </si>
  <si>
    <t>Digestat solide</t>
  </si>
  <si>
    <t>Engrais minéral 2</t>
  </si>
  <si>
    <t>Engrais minéral 3</t>
  </si>
  <si>
    <t>Engrais minéral 4</t>
  </si>
  <si>
    <t>Bovins &gt; 2 ans</t>
  </si>
  <si>
    <t>Bovins 6-24 mois</t>
  </si>
  <si>
    <t>Bovins &lt; 6 mois</t>
  </si>
  <si>
    <t>Ovins &lt; 1 an</t>
  </si>
  <si>
    <t>Ovins &gt; 1 an</t>
  </si>
  <si>
    <t>Caprins &lt; 1 an</t>
  </si>
  <si>
    <t>Caprins &gt; 1 an</t>
  </si>
  <si>
    <t>Lamas &gt; 2 ans</t>
  </si>
  <si>
    <t>Alpagas &gt; 2 ans</t>
  </si>
  <si>
    <t>Cerfs/biches &gt; 2 ans</t>
  </si>
  <si>
    <t>Daims/daines&gt; 2 ans</t>
  </si>
  <si>
    <t>Catégorie</t>
  </si>
  <si>
    <t>Conversion UGB</t>
  </si>
  <si>
    <t>Equidés &gt;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</si>
</sst>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1" fillId="0" borderId="1" xfId="3" applyBorder="1"/>
    <xf numFmtId="0" fontId="12" fillId="0" borderId="1" xfId="3" applyFont="1" applyBorder="1"/>
    <xf numFmtId="0" fontId="12" fillId="0" borderId="1" xfId="4" applyFont="1" applyBorder="1"/>
    <xf numFmtId="9" fontId="1" fillId="0" borderId="1" xfId="2" applyFont="1" applyBorder="1"/>
    <xf numFmtId="0" fontId="3" fillId="4" borderId="17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8" fillId="0" borderId="0" xfId="0" applyFont="1"/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" fontId="0" fillId="0" borderId="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" fontId="0" fillId="0" borderId="1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" fontId="0" fillId="0" borderId="3" xfId="0" applyNumberForma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4" xr:uid="{1009EDF3-9792-4AA5-AB22-C11D87699321}"/>
    <cellStyle name="Normal 9" xfId="3" xr:uid="{6C57CC3F-30C0-4C65-8B83-DFADD7713C18}"/>
    <cellStyle name="Pourcentage" xfId="2" builtinId="5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5</xdr:row>
      <xdr:rowOff>72332</xdr:rowOff>
    </xdr:from>
    <xdr:to>
      <xdr:col>24</xdr:col>
      <xdr:colOff>533400</xdr:colOff>
      <xdr:row>6</xdr:row>
      <xdr:rowOff>270567</xdr:rowOff>
    </xdr:to>
    <xdr:pic>
      <xdr:nvPicPr>
        <xdr:cNvPr id="1026" name="Image 1" descr="logo_CA_Vosges_RVB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2020550" y="72332"/>
          <a:ext cx="533400" cy="541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6"/>
  <sheetViews>
    <sheetView tabSelected="1" zoomScaleNormal="100" zoomScalePageLayoutView="55" workbookViewId="0">
      <selection activeCell="G13" sqref="G13"/>
    </sheetView>
  </sheetViews>
  <sheetFormatPr baseColWidth="10" defaultColWidth="11.44140625" defaultRowHeight="13.2" x14ac:dyDescent="0.25"/>
  <cols>
    <col min="1" max="2" width="6.109375" style="9" customWidth="1"/>
    <col min="3" max="3" width="7.6640625" style="9" customWidth="1"/>
    <col min="4" max="6" width="7.88671875" style="9" customWidth="1"/>
    <col min="7" max="7" width="13.44140625" style="9" customWidth="1"/>
    <col min="8" max="8" width="11" style="9" customWidth="1"/>
    <col min="9" max="9" width="9.44140625" style="9" customWidth="1"/>
    <col min="10" max="15" width="8.109375" style="9" customWidth="1"/>
    <col min="16" max="16" width="11" style="9" customWidth="1"/>
    <col min="17" max="17" width="9.33203125" style="9" customWidth="1"/>
    <col min="18" max="18" width="7.33203125" style="9" customWidth="1"/>
    <col min="19" max="24" width="8.109375" style="9" customWidth="1"/>
    <col min="25" max="16384" width="11.44140625" style="9"/>
  </cols>
  <sheetData>
    <row r="1" spans="1:26" ht="17.399999999999999" x14ac:dyDescent="0.25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6" ht="25.5" customHeight="1" x14ac:dyDescent="0.25">
      <c r="A2" s="57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6" ht="16.5" customHeight="1" x14ac:dyDescent="0.25">
      <c r="A3" s="63" t="s">
        <v>41</v>
      </c>
      <c r="B3" s="64"/>
      <c r="C3" s="64"/>
      <c r="D3" s="10">
        <v>0</v>
      </c>
      <c r="E3" s="11"/>
      <c r="F3" s="64" t="s">
        <v>56</v>
      </c>
      <c r="G3" s="64"/>
      <c r="H3" s="10">
        <v>0</v>
      </c>
      <c r="I3" s="11"/>
      <c r="J3" s="67" t="str">
        <f>références!A3</f>
        <v>Fumier bovin</v>
      </c>
      <c r="K3" s="67"/>
      <c r="L3" s="12"/>
      <c r="M3" s="11"/>
      <c r="N3" s="32" t="str">
        <f>références!A5</f>
        <v>Lisier</v>
      </c>
      <c r="O3" s="12"/>
      <c r="P3" s="11"/>
      <c r="Q3" s="67" t="str">
        <f>références!A7</f>
        <v>Digestat liquide</v>
      </c>
      <c r="R3" s="67"/>
      <c r="S3" s="12"/>
      <c r="T3" s="11"/>
      <c r="U3" s="67" t="str">
        <f>références!A9</f>
        <v>Fumier ovin</v>
      </c>
      <c r="V3" s="67"/>
      <c r="W3" s="12"/>
      <c r="X3" s="13"/>
      <c r="Y3" s="14"/>
    </row>
    <row r="4" spans="1:26" ht="17.25" customHeight="1" thickBot="1" x14ac:dyDescent="0.3">
      <c r="A4" s="65" t="s">
        <v>55</v>
      </c>
      <c r="B4" s="66"/>
      <c r="C4" s="66"/>
      <c r="D4" s="15">
        <v>0</v>
      </c>
      <c r="E4" s="16"/>
      <c r="F4" s="66" t="s">
        <v>57</v>
      </c>
      <c r="G4" s="66"/>
      <c r="H4" s="15">
        <v>0</v>
      </c>
      <c r="I4" s="16"/>
      <c r="J4" s="68" t="str">
        <f>références!A4</f>
        <v>Compost bovin</v>
      </c>
      <c r="K4" s="68"/>
      <c r="L4" s="17"/>
      <c r="M4" s="16"/>
      <c r="N4" s="33" t="str">
        <f>références!A6</f>
        <v>Purin</v>
      </c>
      <c r="O4" s="17"/>
      <c r="P4" s="16"/>
      <c r="Q4" s="68" t="str">
        <f>références!A8</f>
        <v>Digestat solide</v>
      </c>
      <c r="R4" s="68"/>
      <c r="S4" s="17"/>
      <c r="T4" s="16"/>
      <c r="U4" s="68" t="str">
        <f>références!A10</f>
        <v>Fumier équin</v>
      </c>
      <c r="V4" s="68"/>
      <c r="W4" s="17"/>
      <c r="X4" s="18"/>
      <c r="Y4" s="19"/>
    </row>
    <row r="6" spans="1:26" ht="27" customHeight="1" x14ac:dyDescent="0.3">
      <c r="A6" s="81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20"/>
      <c r="X6" s="20"/>
    </row>
    <row r="7" spans="1:26" ht="21.75" customHeight="1" x14ac:dyDescent="0.25">
      <c r="A7" s="83" t="s">
        <v>0</v>
      </c>
      <c r="B7" s="83"/>
      <c r="C7" s="83"/>
      <c r="D7" s="83"/>
      <c r="E7" s="87" t="s">
        <v>31</v>
      </c>
      <c r="F7" s="87"/>
      <c r="G7" s="87"/>
      <c r="H7" s="87"/>
      <c r="I7" s="87"/>
      <c r="J7" s="87"/>
      <c r="K7" s="87"/>
      <c r="L7" s="87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6" ht="30" customHeight="1" x14ac:dyDescent="0.25">
      <c r="A8" s="88" t="s">
        <v>40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5.25" customHeight="1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2"/>
      <c r="V9" s="22"/>
      <c r="W9" s="22"/>
      <c r="X9" s="22"/>
    </row>
    <row r="10" spans="1:26" ht="24" customHeight="1" thickBot="1" x14ac:dyDescent="0.3">
      <c r="A10" s="53" t="s">
        <v>28</v>
      </c>
      <c r="B10" s="53"/>
      <c r="C10" s="53"/>
      <c r="D10" s="53"/>
      <c r="E10" s="53"/>
      <c r="F10" s="53"/>
      <c r="G10" s="52" t="s">
        <v>13</v>
      </c>
      <c r="H10" s="52"/>
      <c r="I10" s="86" t="s">
        <v>29</v>
      </c>
      <c r="J10" s="86"/>
      <c r="K10" s="86"/>
      <c r="L10" s="86"/>
      <c r="M10" s="86"/>
      <c r="N10" s="37"/>
      <c r="O10" s="52" t="s">
        <v>14</v>
      </c>
      <c r="P10" s="52"/>
      <c r="Q10" s="52"/>
      <c r="R10" s="52"/>
      <c r="S10" s="86" t="s">
        <v>30</v>
      </c>
      <c r="T10" s="86"/>
      <c r="U10" s="86"/>
      <c r="V10" s="86"/>
      <c r="W10" s="86"/>
      <c r="X10" s="86"/>
      <c r="Y10" s="40"/>
    </row>
    <row r="11" spans="1:26" ht="45" customHeight="1" thickBot="1" x14ac:dyDescent="0.3">
      <c r="A11" s="84" t="s">
        <v>16</v>
      </c>
      <c r="B11" s="90"/>
      <c r="C11" s="90"/>
      <c r="D11" s="90"/>
      <c r="E11" s="85"/>
      <c r="F11" s="50" t="s">
        <v>11</v>
      </c>
      <c r="G11" s="51"/>
      <c r="H11" s="50" t="s">
        <v>7</v>
      </c>
      <c r="I11" s="82"/>
      <c r="J11" s="82"/>
      <c r="K11" s="82"/>
      <c r="L11" s="82"/>
      <c r="M11" s="82"/>
      <c r="N11" s="51"/>
      <c r="O11" s="50" t="s">
        <v>32</v>
      </c>
      <c r="P11" s="82"/>
      <c r="Q11" s="82"/>
      <c r="R11" s="82"/>
      <c r="S11" s="82"/>
      <c r="T11" s="82"/>
      <c r="U11" s="82"/>
      <c r="V11" s="82"/>
      <c r="W11" s="51"/>
      <c r="X11" s="84" t="s">
        <v>37</v>
      </c>
      <c r="Y11" s="85"/>
    </row>
    <row r="12" spans="1:26" ht="41.25" customHeight="1" thickBot="1" x14ac:dyDescent="0.3">
      <c r="A12" s="24" t="s">
        <v>1</v>
      </c>
      <c r="B12" s="25" t="s">
        <v>35</v>
      </c>
      <c r="C12" s="25" t="s">
        <v>17</v>
      </c>
      <c r="D12" s="25" t="s">
        <v>18</v>
      </c>
      <c r="E12" s="26" t="s">
        <v>22</v>
      </c>
      <c r="F12" s="24" t="s">
        <v>21</v>
      </c>
      <c r="G12" s="27" t="s">
        <v>12</v>
      </c>
      <c r="H12" s="24" t="s">
        <v>20</v>
      </c>
      <c r="I12" s="28" t="s">
        <v>2</v>
      </c>
      <c r="J12" s="28" t="s">
        <v>19</v>
      </c>
      <c r="K12" s="28" t="s">
        <v>4</v>
      </c>
      <c r="L12" s="25" t="s">
        <v>3</v>
      </c>
      <c r="M12" s="7" t="s">
        <v>5</v>
      </c>
      <c r="N12" s="26" t="s">
        <v>6</v>
      </c>
      <c r="O12" s="25" t="s">
        <v>27</v>
      </c>
      <c r="P12" s="25" t="s">
        <v>34</v>
      </c>
      <c r="Q12" s="24" t="s">
        <v>33</v>
      </c>
      <c r="R12" s="25" t="s">
        <v>8</v>
      </c>
      <c r="S12" s="25" t="s">
        <v>9</v>
      </c>
      <c r="T12" s="29" t="s">
        <v>10</v>
      </c>
      <c r="U12" s="7" t="s">
        <v>24</v>
      </c>
      <c r="V12" s="7" t="s">
        <v>23</v>
      </c>
      <c r="W12" s="31" t="s">
        <v>25</v>
      </c>
      <c r="X12" s="24" t="s">
        <v>26</v>
      </c>
      <c r="Y12" s="26" t="s">
        <v>36</v>
      </c>
    </row>
    <row r="13" spans="1:26" ht="39.9" customHeight="1" thickBot="1" x14ac:dyDescent="0.3">
      <c r="A13" s="72"/>
      <c r="B13" s="72"/>
      <c r="C13" s="75"/>
      <c r="D13" s="72"/>
      <c r="E13" s="75"/>
      <c r="F13" s="41"/>
      <c r="G13" s="35"/>
      <c r="H13" s="72"/>
      <c r="I13" s="35"/>
      <c r="J13" s="35"/>
      <c r="K13" s="36"/>
      <c r="L13" s="35"/>
      <c r="M13" s="8" t="str">
        <f>IF(ISBLANK(K13),"",VLOOKUP(K13,références!$A$18:$B$30,2,FALSE)*'enregistrement '!L13)</f>
        <v/>
      </c>
      <c r="N13" s="42"/>
      <c r="O13" s="72"/>
      <c r="P13" s="78"/>
      <c r="Q13" s="35"/>
      <c r="R13" s="35"/>
      <c r="S13" s="35"/>
      <c r="T13" s="43"/>
      <c r="U13" s="8">
        <f>IF(ISBLANK(R13),0,S13*VLOOKUP(R13,références!$A$2:$D$14,2,FALSE))</f>
        <v>0</v>
      </c>
      <c r="V13" s="8">
        <f>IF(ISBLANK(T13),0,IF(MONTH(T13)&lt;7,VLOOKUP(R13,références!$A$2:$D$14,3,FALSE),VLOOKUP(R13,références!$A$2:$D$14,4,FALSE)))</f>
        <v>0</v>
      </c>
      <c r="W13" s="54">
        <f>U13*V13+U14*V14+U15*V15+U16*V16</f>
        <v>0</v>
      </c>
      <c r="X13" s="72"/>
      <c r="Y13" s="69"/>
    </row>
    <row r="14" spans="1:26" ht="39.9" customHeight="1" thickBot="1" x14ac:dyDescent="0.3">
      <c r="A14" s="73"/>
      <c r="B14" s="73"/>
      <c r="C14" s="76"/>
      <c r="D14" s="73"/>
      <c r="E14" s="76"/>
      <c r="F14" s="44"/>
      <c r="G14" s="38"/>
      <c r="H14" s="73"/>
      <c r="I14" s="38"/>
      <c r="J14" s="38"/>
      <c r="K14" s="36"/>
      <c r="L14" s="38"/>
      <c r="M14" s="8" t="str">
        <f>IF(ISBLANK(K14),"",VLOOKUP(K14,références!$A$18:$B$30,2,FALSE)*'enregistrement '!L14)</f>
        <v/>
      </c>
      <c r="N14" s="45"/>
      <c r="O14" s="73"/>
      <c r="P14" s="79"/>
      <c r="Q14" s="38"/>
      <c r="R14" s="38"/>
      <c r="S14" s="38"/>
      <c r="T14" s="46"/>
      <c r="U14" s="8">
        <f>IF(ISBLANK(R14),0,S14*VLOOKUP(R14,références!$A$2:$D$14,2,FALSE))</f>
        <v>0</v>
      </c>
      <c r="V14" s="8">
        <f>IF(ISBLANK(T14),0,IF(MONTH(T14)&lt;7,VLOOKUP(R14,références!$A$2:$D$14,3,FALSE),VLOOKUP(R14,références!$A$2:$D$14,4,FALSE)))</f>
        <v>0</v>
      </c>
      <c r="W14" s="55"/>
      <c r="X14" s="73"/>
      <c r="Y14" s="70"/>
    </row>
    <row r="15" spans="1:26" ht="39.9" customHeight="1" thickBot="1" x14ac:dyDescent="0.3">
      <c r="A15" s="73"/>
      <c r="B15" s="73"/>
      <c r="C15" s="76"/>
      <c r="D15" s="73"/>
      <c r="E15" s="76"/>
      <c r="F15" s="44"/>
      <c r="G15" s="38"/>
      <c r="H15" s="73"/>
      <c r="I15" s="38"/>
      <c r="J15" s="38"/>
      <c r="K15" s="36"/>
      <c r="L15" s="38"/>
      <c r="M15" s="8" t="str">
        <f>IF(ISBLANK(K15),"",VLOOKUP(K15,références!$A$18:$B$30,2,FALSE)*'enregistrement '!L15)</f>
        <v/>
      </c>
      <c r="N15" s="45"/>
      <c r="O15" s="73"/>
      <c r="P15" s="79"/>
      <c r="Q15" s="38"/>
      <c r="R15" s="38"/>
      <c r="S15" s="38"/>
      <c r="T15" s="46"/>
      <c r="U15" s="8">
        <f>IF(ISBLANK(R15),0,S15*VLOOKUP(R15,références!$A$2:$D$14,2,FALSE))</f>
        <v>0</v>
      </c>
      <c r="V15" s="8">
        <f>IF(ISBLANK(T15),0,IF(MONTH(T15)&lt;7,VLOOKUP(R15,références!$A$2:$D$14,3,FALSE),VLOOKUP(R15,références!$A$2:$D$14,4,FALSE)))</f>
        <v>0</v>
      </c>
      <c r="W15" s="55"/>
      <c r="X15" s="73"/>
      <c r="Y15" s="70"/>
    </row>
    <row r="16" spans="1:26" ht="39.9" customHeight="1" thickBot="1" x14ac:dyDescent="0.3">
      <c r="A16" s="74"/>
      <c r="B16" s="74"/>
      <c r="C16" s="77"/>
      <c r="D16" s="74"/>
      <c r="E16" s="77"/>
      <c r="F16" s="47"/>
      <c r="G16" s="39"/>
      <c r="H16" s="74"/>
      <c r="I16" s="39"/>
      <c r="J16" s="39"/>
      <c r="K16" s="36"/>
      <c r="L16" s="39"/>
      <c r="M16" s="8" t="str">
        <f>IF(ISBLANK(K16),"",VLOOKUP(K16,références!$A$18:$B$30,2,FALSE)*'enregistrement '!L16)</f>
        <v/>
      </c>
      <c r="N16" s="48"/>
      <c r="O16" s="74"/>
      <c r="P16" s="80"/>
      <c r="Q16" s="39"/>
      <c r="R16" s="39"/>
      <c r="S16" s="39"/>
      <c r="T16" s="49"/>
      <c r="U16" s="8">
        <f>IF(ISBLANK(R16),0,S16*VLOOKUP(R16,références!$A$2:$D$14,2,FALSE))</f>
        <v>0</v>
      </c>
      <c r="V16" s="8">
        <f>IF(ISBLANK(T16),0,IF(MONTH(T16)&lt;7,VLOOKUP(R16,références!$A$2:$D$14,3,FALSE),VLOOKUP(R16,références!$A$2:$D$14,4,FALSE)))</f>
        <v>0</v>
      </c>
      <c r="W16" s="56"/>
      <c r="X16" s="74"/>
      <c r="Y16" s="71"/>
    </row>
    <row r="17" spans="1:25" ht="39.9" customHeight="1" thickBot="1" x14ac:dyDescent="0.3">
      <c r="A17" s="72"/>
      <c r="B17" s="72"/>
      <c r="C17" s="75"/>
      <c r="D17" s="72"/>
      <c r="E17" s="75"/>
      <c r="F17" s="41"/>
      <c r="G17" s="35"/>
      <c r="H17" s="72"/>
      <c r="I17" s="35"/>
      <c r="J17" s="35"/>
      <c r="K17" s="36"/>
      <c r="L17" s="35"/>
      <c r="M17" s="8" t="str">
        <f>IF(ISBLANK(K17),"",VLOOKUP(K17,références!$A$18:$B$30,2,FALSE)*'enregistrement '!L17)</f>
        <v/>
      </c>
      <c r="N17" s="42"/>
      <c r="O17" s="72"/>
      <c r="P17" s="78"/>
      <c r="Q17" s="35"/>
      <c r="R17" s="35"/>
      <c r="S17" s="35"/>
      <c r="T17" s="35"/>
      <c r="U17" s="8">
        <f>IF(ISBLANK(R17),0,S17*VLOOKUP(R17,références!$A$2:$D$14,2,FALSE))</f>
        <v>0</v>
      </c>
      <c r="V17" s="8">
        <f>IF(ISBLANK(T17),0,IF(MONTH(T17)&lt;7,VLOOKUP(R17,références!$A$2:$D$14,3,FALSE),VLOOKUP(R17,références!$A$2:$D$14,4,FALSE)))</f>
        <v>0</v>
      </c>
      <c r="W17" s="54">
        <f>U17*V17+U18*V18+U19*V19+U20*V20</f>
        <v>0</v>
      </c>
      <c r="X17" s="72"/>
      <c r="Y17" s="69"/>
    </row>
    <row r="18" spans="1:25" ht="39.9" customHeight="1" thickBot="1" x14ac:dyDescent="0.3">
      <c r="A18" s="73"/>
      <c r="B18" s="73"/>
      <c r="C18" s="76"/>
      <c r="D18" s="73"/>
      <c r="E18" s="76"/>
      <c r="F18" s="44"/>
      <c r="G18" s="38"/>
      <c r="H18" s="73"/>
      <c r="I18" s="38"/>
      <c r="J18" s="38"/>
      <c r="K18" s="36"/>
      <c r="L18" s="38"/>
      <c r="M18" s="8" t="str">
        <f>IF(ISBLANK(K18),"",VLOOKUP(K18,références!$A$18:$B$30,2,FALSE)*'enregistrement '!L18)</f>
        <v/>
      </c>
      <c r="N18" s="45"/>
      <c r="O18" s="73"/>
      <c r="P18" s="79"/>
      <c r="Q18" s="38"/>
      <c r="R18" s="38"/>
      <c r="S18" s="38"/>
      <c r="T18" s="38"/>
      <c r="U18" s="8">
        <f>IF(ISBLANK(R18),0,S18*VLOOKUP(R18,références!$A$2:$D$14,2,FALSE))</f>
        <v>0</v>
      </c>
      <c r="V18" s="8">
        <f>IF(ISBLANK(T18),0,IF(MONTH(T18)&lt;7,VLOOKUP(R18,références!$A$2:$D$14,3,FALSE),VLOOKUP(R18,références!$A$2:$D$14,4,FALSE)))</f>
        <v>0</v>
      </c>
      <c r="W18" s="55"/>
      <c r="X18" s="73"/>
      <c r="Y18" s="70"/>
    </row>
    <row r="19" spans="1:25" ht="39.9" customHeight="1" thickBot="1" x14ac:dyDescent="0.3">
      <c r="A19" s="73"/>
      <c r="B19" s="73"/>
      <c r="C19" s="76"/>
      <c r="D19" s="73"/>
      <c r="E19" s="76"/>
      <c r="F19" s="44"/>
      <c r="G19" s="38"/>
      <c r="H19" s="73"/>
      <c r="I19" s="38"/>
      <c r="J19" s="38"/>
      <c r="K19" s="36"/>
      <c r="L19" s="38"/>
      <c r="M19" s="8" t="str">
        <f>IF(ISBLANK(K19),"",VLOOKUP(K19,références!$A$18:$B$30,2,FALSE)*'enregistrement '!L19)</f>
        <v/>
      </c>
      <c r="N19" s="45"/>
      <c r="O19" s="73"/>
      <c r="P19" s="79"/>
      <c r="Q19" s="38"/>
      <c r="R19" s="38"/>
      <c r="S19" s="38"/>
      <c r="T19" s="38"/>
      <c r="U19" s="8">
        <f>IF(ISBLANK(R19),0,S19*VLOOKUP(R19,références!$A$2:$D$14,2,FALSE))</f>
        <v>0</v>
      </c>
      <c r="V19" s="8">
        <f>IF(ISBLANK(T19),0,IF(MONTH(T19)&lt;7,VLOOKUP(R19,références!$A$2:$D$14,3,FALSE),VLOOKUP(R19,références!$A$2:$D$14,4,FALSE)))</f>
        <v>0</v>
      </c>
      <c r="W19" s="55"/>
      <c r="X19" s="73"/>
      <c r="Y19" s="70"/>
    </row>
    <row r="20" spans="1:25" ht="39.9" customHeight="1" thickBot="1" x14ac:dyDescent="0.3">
      <c r="A20" s="74"/>
      <c r="B20" s="74"/>
      <c r="C20" s="77"/>
      <c r="D20" s="74"/>
      <c r="E20" s="77"/>
      <c r="F20" s="47"/>
      <c r="G20" s="39"/>
      <c r="H20" s="74"/>
      <c r="I20" s="39"/>
      <c r="J20" s="39"/>
      <c r="K20" s="36"/>
      <c r="L20" s="39"/>
      <c r="M20" s="8" t="str">
        <f>IF(ISBLANK(K20),"",VLOOKUP(K20,références!$A$18:$B$30,2,FALSE)*'enregistrement '!L20)</f>
        <v/>
      </c>
      <c r="N20" s="48"/>
      <c r="O20" s="74"/>
      <c r="P20" s="80"/>
      <c r="Q20" s="39"/>
      <c r="R20" s="39"/>
      <c r="S20" s="39"/>
      <c r="T20" s="39"/>
      <c r="U20" s="8">
        <f>IF(ISBLANK(R20),0,S20*VLOOKUP(R20,références!$A$2:$D$14,2,FALSE))</f>
        <v>0</v>
      </c>
      <c r="V20" s="8">
        <f>IF(ISBLANK(T20),0,IF(MONTH(T20)&lt;7,VLOOKUP(R20,références!$A$2:$D$14,3,FALSE),VLOOKUP(R20,références!$A$2:$D$14,4,FALSE)))</f>
        <v>0</v>
      </c>
      <c r="W20" s="56"/>
      <c r="X20" s="74"/>
      <c r="Y20" s="71"/>
    </row>
    <row r="21" spans="1:25" ht="39.9" customHeight="1" thickBot="1" x14ac:dyDescent="0.3">
      <c r="A21" s="72"/>
      <c r="B21" s="72"/>
      <c r="C21" s="75"/>
      <c r="D21" s="72"/>
      <c r="E21" s="75"/>
      <c r="F21" s="41"/>
      <c r="G21" s="35"/>
      <c r="H21" s="72"/>
      <c r="I21" s="35"/>
      <c r="J21" s="35"/>
      <c r="K21" s="36"/>
      <c r="L21" s="35"/>
      <c r="M21" s="8" t="str">
        <f>IF(ISBLANK(K21),"",VLOOKUP(K21,références!$A$18:$B$30,2,FALSE)*'enregistrement '!L21)</f>
        <v/>
      </c>
      <c r="N21" s="42"/>
      <c r="O21" s="72"/>
      <c r="P21" s="78"/>
      <c r="Q21" s="35"/>
      <c r="R21" s="35"/>
      <c r="S21" s="35"/>
      <c r="T21" s="35"/>
      <c r="U21" s="8">
        <f>IF(ISBLANK(R21),0,S21*VLOOKUP(R21,références!$A$2:$D$14,2,FALSE))</f>
        <v>0</v>
      </c>
      <c r="V21" s="8">
        <f>IF(ISBLANK(T21),0,IF(MONTH(T21)&lt;7,VLOOKUP(R21,références!$A$2:$D$14,3,FALSE),VLOOKUP(R21,références!$A$2:$D$14,4,FALSE)))</f>
        <v>0</v>
      </c>
      <c r="W21" s="54">
        <f>U21*V21+U22*V22+U23*V23+U24*V24</f>
        <v>0</v>
      </c>
      <c r="X21" s="72"/>
      <c r="Y21" s="69"/>
    </row>
    <row r="22" spans="1:25" ht="39.9" customHeight="1" thickBot="1" x14ac:dyDescent="0.3">
      <c r="A22" s="73"/>
      <c r="B22" s="73"/>
      <c r="C22" s="76"/>
      <c r="D22" s="73"/>
      <c r="E22" s="76"/>
      <c r="F22" s="44"/>
      <c r="G22" s="38"/>
      <c r="H22" s="73"/>
      <c r="I22" s="38"/>
      <c r="J22" s="38"/>
      <c r="K22" s="36"/>
      <c r="L22" s="38"/>
      <c r="M22" s="8" t="str">
        <f>IF(ISBLANK(K22),"",VLOOKUP(K22,références!$A$18:$B$30,2,FALSE)*'enregistrement '!L22)</f>
        <v/>
      </c>
      <c r="N22" s="45"/>
      <c r="O22" s="73"/>
      <c r="P22" s="79"/>
      <c r="Q22" s="38"/>
      <c r="R22" s="38"/>
      <c r="S22" s="38"/>
      <c r="T22" s="38"/>
      <c r="U22" s="8">
        <f>IF(ISBLANK(R22),0,S22*VLOOKUP(R22,références!$A$2:$D$14,2,FALSE))</f>
        <v>0</v>
      </c>
      <c r="V22" s="8">
        <f>IF(ISBLANK(T22),0,IF(MONTH(T22)&lt;7,VLOOKUP(R22,références!$A$2:$D$14,3,FALSE),VLOOKUP(R22,références!$A$2:$D$14,4,FALSE)))</f>
        <v>0</v>
      </c>
      <c r="W22" s="55"/>
      <c r="X22" s="73"/>
      <c r="Y22" s="70"/>
    </row>
    <row r="23" spans="1:25" ht="39.9" customHeight="1" thickBot="1" x14ac:dyDescent="0.3">
      <c r="A23" s="73"/>
      <c r="B23" s="73"/>
      <c r="C23" s="76"/>
      <c r="D23" s="73"/>
      <c r="E23" s="76"/>
      <c r="F23" s="44"/>
      <c r="G23" s="38"/>
      <c r="H23" s="73"/>
      <c r="I23" s="38"/>
      <c r="J23" s="38"/>
      <c r="K23" s="36"/>
      <c r="L23" s="38"/>
      <c r="M23" s="8" t="str">
        <f>IF(ISBLANK(K23),"",VLOOKUP(K23,références!$A$18:$B$30,2,FALSE)*'enregistrement '!L23)</f>
        <v/>
      </c>
      <c r="N23" s="45"/>
      <c r="O23" s="73"/>
      <c r="P23" s="79"/>
      <c r="Q23" s="38"/>
      <c r="R23" s="38"/>
      <c r="S23" s="38"/>
      <c r="T23" s="38"/>
      <c r="U23" s="8">
        <f>IF(ISBLANK(R23),0,S23*VLOOKUP(R23,références!$A$2:$D$14,2,FALSE))</f>
        <v>0</v>
      </c>
      <c r="V23" s="8">
        <f>IF(ISBLANK(T23),0,IF(MONTH(T23)&lt;7,VLOOKUP(R23,références!$A$2:$D$14,3,FALSE),VLOOKUP(R23,références!$A$2:$D$14,4,FALSE)))</f>
        <v>0</v>
      </c>
      <c r="W23" s="55"/>
      <c r="X23" s="73"/>
      <c r="Y23" s="70"/>
    </row>
    <row r="24" spans="1:25" ht="39.9" customHeight="1" thickBot="1" x14ac:dyDescent="0.3">
      <c r="A24" s="74"/>
      <c r="B24" s="74"/>
      <c r="C24" s="77"/>
      <c r="D24" s="74"/>
      <c r="E24" s="77"/>
      <c r="F24" s="47"/>
      <c r="G24" s="39"/>
      <c r="H24" s="74"/>
      <c r="I24" s="39"/>
      <c r="J24" s="39"/>
      <c r="K24" s="36"/>
      <c r="L24" s="39"/>
      <c r="M24" s="8" t="str">
        <f>IF(ISBLANK(K24),"",VLOOKUP(K24,références!$A$18:$B$30,2,FALSE)*'enregistrement '!L24)</f>
        <v/>
      </c>
      <c r="N24" s="48"/>
      <c r="O24" s="74"/>
      <c r="P24" s="80"/>
      <c r="Q24" s="39"/>
      <c r="R24" s="39"/>
      <c r="S24" s="39"/>
      <c r="T24" s="39"/>
      <c r="U24" s="8">
        <f>IF(ISBLANK(R24),0,S24*VLOOKUP(R24,références!$A$2:$D$14,2,FALSE))</f>
        <v>0</v>
      </c>
      <c r="V24" s="8">
        <f>IF(ISBLANK(T24),0,IF(MONTH(T24)&lt;7,VLOOKUP(R24,références!$A$2:$D$14,3,FALSE),VLOOKUP(R24,références!$A$2:$D$14,4,FALSE)))</f>
        <v>0</v>
      </c>
      <c r="W24" s="56"/>
      <c r="X24" s="74"/>
      <c r="Y24" s="71"/>
    </row>
    <row r="25" spans="1:25" ht="39.9" customHeight="1" thickBot="1" x14ac:dyDescent="0.3">
      <c r="A25" s="72"/>
      <c r="B25" s="72"/>
      <c r="C25" s="75"/>
      <c r="D25" s="72"/>
      <c r="E25" s="75"/>
      <c r="F25" s="41"/>
      <c r="G25" s="35"/>
      <c r="H25" s="72"/>
      <c r="I25" s="35"/>
      <c r="J25" s="35"/>
      <c r="K25" s="36"/>
      <c r="L25" s="35"/>
      <c r="M25" s="8" t="str">
        <f>IF(ISBLANK(K25),"",VLOOKUP(K25,références!$A$18:$B$30,2,FALSE)*'enregistrement '!L25)</f>
        <v/>
      </c>
      <c r="N25" s="42"/>
      <c r="O25" s="72"/>
      <c r="P25" s="78"/>
      <c r="Q25" s="35"/>
      <c r="R25" s="35"/>
      <c r="S25" s="35"/>
      <c r="T25" s="35"/>
      <c r="U25" s="8">
        <f>IF(ISBLANK(R25),0,S25*VLOOKUP(R25,références!$A$2:$D$14,2,FALSE))</f>
        <v>0</v>
      </c>
      <c r="V25" s="8">
        <f>IF(ISBLANK(T25),0,IF(MONTH(T25)&lt;7,VLOOKUP(R25,références!$A$2:$D$14,3,FALSE),VLOOKUP(R25,références!$A$2:$D$14,4,FALSE)))</f>
        <v>0</v>
      </c>
      <c r="W25" s="54">
        <f>U25*V25+U26*V26+U27*V27+U28*V28</f>
        <v>0</v>
      </c>
      <c r="X25" s="72"/>
      <c r="Y25" s="69"/>
    </row>
    <row r="26" spans="1:25" ht="39.9" customHeight="1" thickBot="1" x14ac:dyDescent="0.3">
      <c r="A26" s="73"/>
      <c r="B26" s="73"/>
      <c r="C26" s="76"/>
      <c r="D26" s="73"/>
      <c r="E26" s="76"/>
      <c r="F26" s="44"/>
      <c r="G26" s="38"/>
      <c r="H26" s="73"/>
      <c r="I26" s="38"/>
      <c r="J26" s="38"/>
      <c r="K26" s="36"/>
      <c r="L26" s="38"/>
      <c r="M26" s="8" t="str">
        <f>IF(ISBLANK(K26),"",VLOOKUP(K26,références!$A$18:$B$30,2,FALSE)*'enregistrement '!L26)</f>
        <v/>
      </c>
      <c r="N26" s="45"/>
      <c r="O26" s="73"/>
      <c r="P26" s="79"/>
      <c r="Q26" s="38"/>
      <c r="R26" s="38"/>
      <c r="S26" s="38"/>
      <c r="T26" s="38"/>
      <c r="U26" s="8">
        <f>IF(ISBLANK(R26),0,S26*VLOOKUP(R26,références!$A$2:$D$14,2,FALSE))</f>
        <v>0</v>
      </c>
      <c r="V26" s="8">
        <f>IF(ISBLANK(T26),0,IF(MONTH(T26)&lt;7,VLOOKUP(R26,références!$A$2:$D$14,3,FALSE),VLOOKUP(R26,références!$A$2:$D$14,4,FALSE)))</f>
        <v>0</v>
      </c>
      <c r="W26" s="55"/>
      <c r="X26" s="73"/>
      <c r="Y26" s="70"/>
    </row>
    <row r="27" spans="1:25" ht="39.9" customHeight="1" thickBot="1" x14ac:dyDescent="0.3">
      <c r="A27" s="73"/>
      <c r="B27" s="73"/>
      <c r="C27" s="76"/>
      <c r="D27" s="73"/>
      <c r="E27" s="76"/>
      <c r="F27" s="44"/>
      <c r="G27" s="38"/>
      <c r="H27" s="73"/>
      <c r="I27" s="38"/>
      <c r="J27" s="38"/>
      <c r="K27" s="36"/>
      <c r="L27" s="38"/>
      <c r="M27" s="8" t="str">
        <f>IF(ISBLANK(K27),"",VLOOKUP(K27,références!$A$18:$B$30,2,FALSE)*'enregistrement '!L27)</f>
        <v/>
      </c>
      <c r="N27" s="45"/>
      <c r="O27" s="73"/>
      <c r="P27" s="79"/>
      <c r="Q27" s="38"/>
      <c r="R27" s="38"/>
      <c r="S27" s="38"/>
      <c r="T27" s="38"/>
      <c r="U27" s="8">
        <f>IF(ISBLANK(R27),0,S27*VLOOKUP(R27,références!$A$2:$D$14,2,FALSE))</f>
        <v>0</v>
      </c>
      <c r="V27" s="8">
        <f>IF(ISBLANK(T27),0,IF(MONTH(T27)&lt;7,VLOOKUP(R27,références!$A$2:$D$14,3,FALSE),VLOOKUP(R27,références!$A$2:$D$14,4,FALSE)))</f>
        <v>0</v>
      </c>
      <c r="W27" s="55"/>
      <c r="X27" s="73"/>
      <c r="Y27" s="70"/>
    </row>
    <row r="28" spans="1:25" ht="39.9" customHeight="1" thickBot="1" x14ac:dyDescent="0.3">
      <c r="A28" s="74"/>
      <c r="B28" s="74"/>
      <c r="C28" s="77"/>
      <c r="D28" s="74"/>
      <c r="E28" s="77"/>
      <c r="F28" s="47"/>
      <c r="G28" s="39"/>
      <c r="H28" s="74"/>
      <c r="I28" s="39"/>
      <c r="J28" s="39"/>
      <c r="K28" s="36"/>
      <c r="L28" s="39"/>
      <c r="M28" s="8" t="str">
        <f>IF(ISBLANK(K28),"",VLOOKUP(K28,références!$A$18:$B$30,2,FALSE)*'enregistrement '!L28)</f>
        <v/>
      </c>
      <c r="N28" s="48"/>
      <c r="O28" s="74"/>
      <c r="P28" s="80"/>
      <c r="Q28" s="39"/>
      <c r="R28" s="39"/>
      <c r="S28" s="39"/>
      <c r="T28" s="39"/>
      <c r="U28" s="8">
        <f>IF(ISBLANK(R28),0,S28*VLOOKUP(R28,références!$A$2:$D$14,2,FALSE))</f>
        <v>0</v>
      </c>
      <c r="V28" s="8">
        <f>IF(ISBLANK(T28),0,IF(MONTH(T28)&lt;7,VLOOKUP(R28,références!$A$2:$D$14,3,FALSE),VLOOKUP(R28,références!$A$2:$D$14,4,FALSE)))</f>
        <v>0</v>
      </c>
      <c r="W28" s="56"/>
      <c r="X28" s="74"/>
      <c r="Y28" s="71"/>
    </row>
    <row r="29" spans="1:25" ht="39.9" customHeight="1" thickBot="1" x14ac:dyDescent="0.3">
      <c r="A29" s="72"/>
      <c r="B29" s="72"/>
      <c r="C29" s="75"/>
      <c r="D29" s="72"/>
      <c r="E29" s="75"/>
      <c r="F29" s="41"/>
      <c r="G29" s="35"/>
      <c r="H29" s="72"/>
      <c r="I29" s="35"/>
      <c r="J29" s="35"/>
      <c r="K29" s="36"/>
      <c r="L29" s="35"/>
      <c r="M29" s="8" t="str">
        <f>IF(ISBLANK(K29),"",VLOOKUP(K29,références!$A$18:$B$30,2,FALSE)*'enregistrement '!L29)</f>
        <v/>
      </c>
      <c r="N29" s="42"/>
      <c r="O29" s="72"/>
      <c r="P29" s="78"/>
      <c r="Q29" s="35"/>
      <c r="R29" s="35"/>
      <c r="S29" s="35"/>
      <c r="T29" s="35"/>
      <c r="U29" s="8">
        <f>IF(ISBLANK(R29),0,S29*VLOOKUP(R29,références!$A$2:$D$14,2,FALSE))</f>
        <v>0</v>
      </c>
      <c r="V29" s="8">
        <f>IF(ISBLANK(T29),0,IF(MONTH(T29)&lt;7,VLOOKUP(R29,références!$A$2:$D$14,3,FALSE),VLOOKUP(R29,références!$A$2:$D$14,4,FALSE)))</f>
        <v>0</v>
      </c>
      <c r="W29" s="54">
        <f>U29*V29+U30*V30+U31*V31+U32*V32</f>
        <v>0</v>
      </c>
      <c r="X29" s="72"/>
      <c r="Y29" s="69"/>
    </row>
    <row r="30" spans="1:25" ht="39.9" customHeight="1" thickBot="1" x14ac:dyDescent="0.3">
      <c r="A30" s="73"/>
      <c r="B30" s="73"/>
      <c r="C30" s="76"/>
      <c r="D30" s="73"/>
      <c r="E30" s="76"/>
      <c r="F30" s="44"/>
      <c r="G30" s="38"/>
      <c r="H30" s="73"/>
      <c r="I30" s="38"/>
      <c r="J30" s="38"/>
      <c r="K30" s="36"/>
      <c r="L30" s="38"/>
      <c r="M30" s="8" t="str">
        <f>IF(ISBLANK(K30),"",VLOOKUP(K30,références!$A$18:$B$30,2,FALSE)*'enregistrement '!L30)</f>
        <v/>
      </c>
      <c r="N30" s="45"/>
      <c r="O30" s="73"/>
      <c r="P30" s="79"/>
      <c r="Q30" s="38"/>
      <c r="R30" s="38"/>
      <c r="S30" s="38"/>
      <c r="T30" s="38"/>
      <c r="U30" s="8">
        <f>IF(ISBLANK(R30),0,S30*VLOOKUP(R30,références!$A$2:$D$14,2,FALSE))</f>
        <v>0</v>
      </c>
      <c r="V30" s="8">
        <f>IF(ISBLANK(T30),0,IF(MONTH(T30)&lt;7,VLOOKUP(R30,références!$A$2:$D$14,3,FALSE),VLOOKUP(R30,références!$A$2:$D$14,4,FALSE)))</f>
        <v>0</v>
      </c>
      <c r="W30" s="55"/>
      <c r="X30" s="73"/>
      <c r="Y30" s="70"/>
    </row>
    <row r="31" spans="1:25" ht="39.9" customHeight="1" thickBot="1" x14ac:dyDescent="0.3">
      <c r="A31" s="73"/>
      <c r="B31" s="73"/>
      <c r="C31" s="76"/>
      <c r="D31" s="73"/>
      <c r="E31" s="76"/>
      <c r="F31" s="44"/>
      <c r="G31" s="38"/>
      <c r="H31" s="73"/>
      <c r="I31" s="38"/>
      <c r="J31" s="38"/>
      <c r="K31" s="36"/>
      <c r="L31" s="38"/>
      <c r="M31" s="8" t="str">
        <f>IF(ISBLANK(K31),"",VLOOKUP(K31,références!$A$18:$B$30,2,FALSE)*'enregistrement '!L31)</f>
        <v/>
      </c>
      <c r="N31" s="45"/>
      <c r="O31" s="73"/>
      <c r="P31" s="79"/>
      <c r="Q31" s="38"/>
      <c r="R31" s="38"/>
      <c r="S31" s="38"/>
      <c r="T31" s="38"/>
      <c r="U31" s="8">
        <f>IF(ISBLANK(R31),0,S31*VLOOKUP(R31,références!$A$2:$D$14,2,FALSE))</f>
        <v>0</v>
      </c>
      <c r="V31" s="8">
        <f>IF(ISBLANK(T31),0,IF(MONTH(T31)&lt;7,VLOOKUP(R31,références!$A$2:$D$14,3,FALSE),VLOOKUP(R31,références!$A$2:$D$14,4,FALSE)))</f>
        <v>0</v>
      </c>
      <c r="W31" s="55"/>
      <c r="X31" s="73"/>
      <c r="Y31" s="70"/>
    </row>
    <row r="32" spans="1:25" ht="39.9" customHeight="1" thickBot="1" x14ac:dyDescent="0.3">
      <c r="A32" s="74"/>
      <c r="B32" s="74"/>
      <c r="C32" s="77"/>
      <c r="D32" s="74"/>
      <c r="E32" s="77"/>
      <c r="F32" s="47"/>
      <c r="G32" s="39"/>
      <c r="H32" s="74"/>
      <c r="I32" s="39"/>
      <c r="J32" s="39"/>
      <c r="K32" s="36"/>
      <c r="L32" s="39"/>
      <c r="M32" s="8" t="str">
        <f>IF(ISBLANK(K32),"",VLOOKUP(K32,références!$A$18:$B$30,2,FALSE)*'enregistrement '!L32)</f>
        <v/>
      </c>
      <c r="N32" s="48"/>
      <c r="O32" s="74"/>
      <c r="P32" s="80"/>
      <c r="Q32" s="39"/>
      <c r="R32" s="39"/>
      <c r="S32" s="39"/>
      <c r="T32" s="39"/>
      <c r="U32" s="8">
        <f>IF(ISBLANK(R32),0,S32*VLOOKUP(R32,références!$A$2:$D$14,2,FALSE))</f>
        <v>0</v>
      </c>
      <c r="V32" s="8">
        <f>IF(ISBLANK(T32),0,IF(MONTH(T32)&lt;7,VLOOKUP(R32,références!$A$2:$D$14,3,FALSE),VLOOKUP(R32,références!$A$2:$D$14,4,FALSE)))</f>
        <v>0</v>
      </c>
      <c r="W32" s="56"/>
      <c r="X32" s="74"/>
      <c r="Y32" s="71"/>
    </row>
    <row r="33" spans="1:25" ht="39.9" customHeight="1" thickBot="1" x14ac:dyDescent="0.3">
      <c r="A33" s="72"/>
      <c r="B33" s="72"/>
      <c r="C33" s="75"/>
      <c r="D33" s="72"/>
      <c r="E33" s="75"/>
      <c r="F33" s="41"/>
      <c r="G33" s="35"/>
      <c r="H33" s="72"/>
      <c r="I33" s="35"/>
      <c r="J33" s="35"/>
      <c r="K33" s="36"/>
      <c r="L33" s="35"/>
      <c r="M33" s="8" t="str">
        <f>IF(ISBLANK(K33),"",VLOOKUP(K33,références!$A$18:$B$30,2,FALSE)*'enregistrement '!L33)</f>
        <v/>
      </c>
      <c r="N33" s="42"/>
      <c r="O33" s="72"/>
      <c r="P33" s="78"/>
      <c r="Q33" s="35"/>
      <c r="R33" s="35"/>
      <c r="S33" s="35"/>
      <c r="T33" s="35"/>
      <c r="U33" s="8">
        <f>IF(ISBLANK(R33),0,S33*VLOOKUP(R33,références!$A$2:$D$14,2,FALSE))</f>
        <v>0</v>
      </c>
      <c r="V33" s="8">
        <f>IF(ISBLANK(T33),0,IF(MONTH(T33)&lt;7,VLOOKUP(R33,références!$A$2:$D$14,3,FALSE),VLOOKUP(R33,références!$A$2:$D$14,4,FALSE)))</f>
        <v>0</v>
      </c>
      <c r="W33" s="54">
        <f>U33*V33+U34*V34+U35*V35+U36*V36</f>
        <v>0</v>
      </c>
      <c r="X33" s="72"/>
      <c r="Y33" s="69"/>
    </row>
    <row r="34" spans="1:25" ht="39.9" customHeight="1" thickBot="1" x14ac:dyDescent="0.3">
      <c r="A34" s="73"/>
      <c r="B34" s="73"/>
      <c r="C34" s="76"/>
      <c r="D34" s="73"/>
      <c r="E34" s="76"/>
      <c r="F34" s="44"/>
      <c r="G34" s="38"/>
      <c r="H34" s="73"/>
      <c r="I34" s="38"/>
      <c r="J34" s="38"/>
      <c r="K34" s="36"/>
      <c r="L34" s="38"/>
      <c r="M34" s="8" t="str">
        <f>IF(ISBLANK(K34),"",VLOOKUP(K34,références!$A$18:$B$30,2,FALSE)*'enregistrement '!L34)</f>
        <v/>
      </c>
      <c r="N34" s="45"/>
      <c r="O34" s="73"/>
      <c r="P34" s="79"/>
      <c r="Q34" s="38"/>
      <c r="R34" s="38"/>
      <c r="S34" s="38"/>
      <c r="T34" s="38"/>
      <c r="U34" s="8">
        <f>IF(ISBLANK(R34),0,S34*VLOOKUP(R34,références!$A$2:$D$14,2,FALSE))</f>
        <v>0</v>
      </c>
      <c r="V34" s="8">
        <f>IF(ISBLANK(T34),0,IF(MONTH(T34)&lt;7,VLOOKUP(R34,références!$A$2:$D$14,3,FALSE),VLOOKUP(R34,références!$A$2:$D$14,4,FALSE)))</f>
        <v>0</v>
      </c>
      <c r="W34" s="55"/>
      <c r="X34" s="73"/>
      <c r="Y34" s="70"/>
    </row>
    <row r="35" spans="1:25" ht="39.9" customHeight="1" thickBot="1" x14ac:dyDescent="0.3">
      <c r="A35" s="73"/>
      <c r="B35" s="73"/>
      <c r="C35" s="76"/>
      <c r="D35" s="73"/>
      <c r="E35" s="76"/>
      <c r="F35" s="44"/>
      <c r="G35" s="38"/>
      <c r="H35" s="73"/>
      <c r="I35" s="38"/>
      <c r="J35" s="38"/>
      <c r="K35" s="36"/>
      <c r="L35" s="38"/>
      <c r="M35" s="8" t="str">
        <f>IF(ISBLANK(K35),"",VLOOKUP(K35,références!$A$18:$B$30,2,FALSE)*'enregistrement '!L35)</f>
        <v/>
      </c>
      <c r="N35" s="45"/>
      <c r="O35" s="73"/>
      <c r="P35" s="79"/>
      <c r="Q35" s="38"/>
      <c r="R35" s="38"/>
      <c r="S35" s="38"/>
      <c r="T35" s="38"/>
      <c r="U35" s="8">
        <f>IF(ISBLANK(R35),0,S35*VLOOKUP(R35,références!$A$2:$D$14,2,FALSE))</f>
        <v>0</v>
      </c>
      <c r="V35" s="8">
        <f>IF(ISBLANK(T35),0,IF(MONTH(T35)&lt;7,VLOOKUP(R35,références!$A$2:$D$14,3,FALSE),VLOOKUP(R35,références!$A$2:$D$14,4,FALSE)))</f>
        <v>0</v>
      </c>
      <c r="W35" s="55"/>
      <c r="X35" s="73"/>
      <c r="Y35" s="70"/>
    </row>
    <row r="36" spans="1:25" ht="39.9" customHeight="1" thickBot="1" x14ac:dyDescent="0.3">
      <c r="A36" s="74"/>
      <c r="B36" s="74"/>
      <c r="C36" s="77"/>
      <c r="D36" s="74"/>
      <c r="E36" s="77"/>
      <c r="F36" s="47"/>
      <c r="G36" s="39"/>
      <c r="H36" s="74"/>
      <c r="I36" s="39"/>
      <c r="J36" s="39"/>
      <c r="K36" s="36"/>
      <c r="L36" s="39"/>
      <c r="M36" s="8" t="str">
        <f>IF(ISBLANK(K36),"",VLOOKUP(K36,références!$A$18:$B$30,2,FALSE)*'enregistrement '!L36)</f>
        <v/>
      </c>
      <c r="N36" s="48"/>
      <c r="O36" s="74"/>
      <c r="P36" s="80"/>
      <c r="Q36" s="39"/>
      <c r="R36" s="39"/>
      <c r="S36" s="39"/>
      <c r="T36" s="39"/>
      <c r="U36" s="8">
        <f>IF(ISBLANK(R36),0,S36*VLOOKUP(R36,références!$A$2:$D$14,2,FALSE))</f>
        <v>0</v>
      </c>
      <c r="V36" s="8">
        <f>IF(ISBLANK(T36),0,IF(MONTH(T36)&lt;7,VLOOKUP(R36,références!$A$2:$D$14,3,FALSE),VLOOKUP(R36,références!$A$2:$D$14,4,FALSE)))</f>
        <v>0</v>
      </c>
      <c r="W36" s="56"/>
      <c r="X36" s="74"/>
      <c r="Y36" s="71"/>
    </row>
    <row r="37" spans="1:25" ht="39.9" customHeight="1" thickBot="1" x14ac:dyDescent="0.3">
      <c r="A37" s="72"/>
      <c r="B37" s="72"/>
      <c r="C37" s="75"/>
      <c r="D37" s="72"/>
      <c r="E37" s="75"/>
      <c r="F37" s="41"/>
      <c r="G37" s="35"/>
      <c r="H37" s="72"/>
      <c r="I37" s="35"/>
      <c r="J37" s="35"/>
      <c r="K37" s="36"/>
      <c r="L37" s="35"/>
      <c r="M37" s="8" t="str">
        <f>IF(ISBLANK(K37),"",VLOOKUP(K37,références!$A$18:$B$30,2,FALSE)*'enregistrement '!L37)</f>
        <v/>
      </c>
      <c r="N37" s="42"/>
      <c r="O37" s="72"/>
      <c r="P37" s="78"/>
      <c r="Q37" s="35"/>
      <c r="R37" s="35"/>
      <c r="S37" s="35"/>
      <c r="T37" s="35"/>
      <c r="U37" s="8">
        <f>IF(ISBLANK(R37),0,S37*VLOOKUP(R37,références!$A$2:$D$14,2,FALSE))</f>
        <v>0</v>
      </c>
      <c r="V37" s="8">
        <f>IF(ISBLANK(T37),0,IF(MONTH(T37)&lt;7,VLOOKUP(R37,références!$A$2:$D$14,3,FALSE),VLOOKUP(R37,références!$A$2:$D$14,4,FALSE)))</f>
        <v>0</v>
      </c>
      <c r="W37" s="54">
        <f>U37*V37+U38*V38+U39*V39+U40*V40</f>
        <v>0</v>
      </c>
      <c r="X37" s="72"/>
      <c r="Y37" s="69"/>
    </row>
    <row r="38" spans="1:25" ht="39.9" customHeight="1" thickBot="1" x14ac:dyDescent="0.3">
      <c r="A38" s="73"/>
      <c r="B38" s="73"/>
      <c r="C38" s="76"/>
      <c r="D38" s="73"/>
      <c r="E38" s="76"/>
      <c r="F38" s="44"/>
      <c r="G38" s="38"/>
      <c r="H38" s="73"/>
      <c r="I38" s="38"/>
      <c r="J38" s="38"/>
      <c r="K38" s="36"/>
      <c r="L38" s="38"/>
      <c r="M38" s="8" t="str">
        <f>IF(ISBLANK(K38),"",VLOOKUP(K38,références!$A$18:$B$30,2,FALSE)*'enregistrement '!L38)</f>
        <v/>
      </c>
      <c r="N38" s="45"/>
      <c r="O38" s="73"/>
      <c r="P38" s="79"/>
      <c r="Q38" s="38"/>
      <c r="R38" s="38"/>
      <c r="S38" s="38"/>
      <c r="T38" s="38"/>
      <c r="U38" s="8">
        <f>IF(ISBLANK(R38),0,S38*VLOOKUP(R38,références!$A$2:$D$14,2,FALSE))</f>
        <v>0</v>
      </c>
      <c r="V38" s="8">
        <f>IF(ISBLANK(T38),0,IF(MONTH(T38)&lt;7,VLOOKUP(R38,références!$A$2:$D$14,3,FALSE),VLOOKUP(R38,références!$A$2:$D$14,4,FALSE)))</f>
        <v>0</v>
      </c>
      <c r="W38" s="55"/>
      <c r="X38" s="73"/>
      <c r="Y38" s="70"/>
    </row>
    <row r="39" spans="1:25" ht="39.9" customHeight="1" thickBot="1" x14ac:dyDescent="0.3">
      <c r="A39" s="73"/>
      <c r="B39" s="73"/>
      <c r="C39" s="76"/>
      <c r="D39" s="73"/>
      <c r="E39" s="76"/>
      <c r="F39" s="44"/>
      <c r="G39" s="38"/>
      <c r="H39" s="73"/>
      <c r="I39" s="38"/>
      <c r="J39" s="38"/>
      <c r="K39" s="36"/>
      <c r="L39" s="38"/>
      <c r="M39" s="8" t="str">
        <f>IF(ISBLANK(K39),"",VLOOKUP(K39,références!$A$18:$B$30,2,FALSE)*'enregistrement '!L39)</f>
        <v/>
      </c>
      <c r="N39" s="45"/>
      <c r="O39" s="73"/>
      <c r="P39" s="79"/>
      <c r="Q39" s="38"/>
      <c r="R39" s="38"/>
      <c r="S39" s="38"/>
      <c r="T39" s="38"/>
      <c r="U39" s="8">
        <f>IF(ISBLANK(R39),0,S39*VLOOKUP(R39,références!$A$2:$D$14,2,FALSE))</f>
        <v>0</v>
      </c>
      <c r="V39" s="8">
        <f>IF(ISBLANK(T39),0,IF(MONTH(T39)&lt;7,VLOOKUP(R39,références!$A$2:$D$14,3,FALSE),VLOOKUP(R39,références!$A$2:$D$14,4,FALSE)))</f>
        <v>0</v>
      </c>
      <c r="W39" s="55"/>
      <c r="X39" s="73"/>
      <c r="Y39" s="70"/>
    </row>
    <row r="40" spans="1:25" ht="39.9" customHeight="1" thickBot="1" x14ac:dyDescent="0.3">
      <c r="A40" s="74"/>
      <c r="B40" s="74"/>
      <c r="C40" s="77"/>
      <c r="D40" s="74"/>
      <c r="E40" s="77"/>
      <c r="F40" s="47"/>
      <c r="G40" s="39"/>
      <c r="H40" s="74"/>
      <c r="I40" s="39"/>
      <c r="J40" s="39"/>
      <c r="K40" s="36"/>
      <c r="L40" s="39"/>
      <c r="M40" s="8" t="str">
        <f>IF(ISBLANK(K40),"",VLOOKUP(K40,références!$A$18:$B$30,2,FALSE)*'enregistrement '!L40)</f>
        <v/>
      </c>
      <c r="N40" s="48"/>
      <c r="O40" s="74"/>
      <c r="P40" s="80"/>
      <c r="Q40" s="39"/>
      <c r="R40" s="39"/>
      <c r="S40" s="39"/>
      <c r="T40" s="39"/>
      <c r="U40" s="8">
        <f>IF(ISBLANK(R40),0,S40*VLOOKUP(R40,références!$A$2:$D$14,2,FALSE))</f>
        <v>0</v>
      </c>
      <c r="V40" s="8">
        <f>IF(ISBLANK(T40),0,IF(MONTH(T40)&lt;7,VLOOKUP(R40,références!$A$2:$D$14,3,FALSE),VLOOKUP(R40,références!$A$2:$D$14,4,FALSE)))</f>
        <v>0</v>
      </c>
      <c r="W40" s="56"/>
      <c r="X40" s="74"/>
      <c r="Y40" s="71"/>
    </row>
    <row r="41" spans="1:25" ht="39.9" customHeight="1" thickBot="1" x14ac:dyDescent="0.3">
      <c r="A41" s="72"/>
      <c r="B41" s="72"/>
      <c r="C41" s="75"/>
      <c r="D41" s="72"/>
      <c r="E41" s="75"/>
      <c r="F41" s="41"/>
      <c r="G41" s="35"/>
      <c r="H41" s="72"/>
      <c r="I41" s="35"/>
      <c r="J41" s="35"/>
      <c r="K41" s="36"/>
      <c r="L41" s="35"/>
      <c r="M41" s="8" t="str">
        <f>IF(ISBLANK(K41),"",VLOOKUP(K41,références!$A$18:$B$30,2,FALSE)*'enregistrement '!L41)</f>
        <v/>
      </c>
      <c r="N41" s="42"/>
      <c r="O41" s="72"/>
      <c r="P41" s="78"/>
      <c r="Q41" s="35"/>
      <c r="R41" s="35"/>
      <c r="S41" s="35"/>
      <c r="T41" s="35"/>
      <c r="U41" s="8">
        <f>IF(ISBLANK(R41),0,S41*VLOOKUP(R41,références!$A$2:$D$14,2,FALSE))</f>
        <v>0</v>
      </c>
      <c r="V41" s="8">
        <f>IF(ISBLANK(T41),0,IF(MONTH(T41)&lt;7,VLOOKUP(R41,références!$A$2:$D$14,3,FALSE),VLOOKUP(R41,références!$A$2:$D$14,4,FALSE)))</f>
        <v>0</v>
      </c>
      <c r="W41" s="54">
        <f>U41*V41+U42*V42+U43*V43+U44*V44</f>
        <v>0</v>
      </c>
      <c r="X41" s="72"/>
      <c r="Y41" s="69"/>
    </row>
    <row r="42" spans="1:25" ht="39.9" customHeight="1" thickBot="1" x14ac:dyDescent="0.3">
      <c r="A42" s="73"/>
      <c r="B42" s="73"/>
      <c r="C42" s="76"/>
      <c r="D42" s="73"/>
      <c r="E42" s="76"/>
      <c r="F42" s="44"/>
      <c r="G42" s="38"/>
      <c r="H42" s="73"/>
      <c r="I42" s="38"/>
      <c r="J42" s="38"/>
      <c r="K42" s="36"/>
      <c r="L42" s="38"/>
      <c r="M42" s="8" t="str">
        <f>IF(ISBLANK(K42),"",VLOOKUP(K42,références!$A$18:$B$30,2,FALSE)*'enregistrement '!L42)</f>
        <v/>
      </c>
      <c r="N42" s="45"/>
      <c r="O42" s="73"/>
      <c r="P42" s="79"/>
      <c r="Q42" s="38"/>
      <c r="R42" s="38"/>
      <c r="S42" s="38"/>
      <c r="T42" s="38"/>
      <c r="U42" s="8">
        <f>IF(ISBLANK(R42),0,S42*VLOOKUP(R42,références!$A$2:$D$14,2,FALSE))</f>
        <v>0</v>
      </c>
      <c r="V42" s="8">
        <f>IF(ISBLANK(T42),0,IF(MONTH(T42)&lt;7,VLOOKUP(R42,références!$A$2:$D$14,3,FALSE),VLOOKUP(R42,références!$A$2:$D$14,4,FALSE)))</f>
        <v>0</v>
      </c>
      <c r="W42" s="55"/>
      <c r="X42" s="73"/>
      <c r="Y42" s="70"/>
    </row>
    <row r="43" spans="1:25" ht="39.9" customHeight="1" thickBot="1" x14ac:dyDescent="0.3">
      <c r="A43" s="73"/>
      <c r="B43" s="73"/>
      <c r="C43" s="76"/>
      <c r="D43" s="73"/>
      <c r="E43" s="76"/>
      <c r="F43" s="44"/>
      <c r="G43" s="38"/>
      <c r="H43" s="73"/>
      <c r="I43" s="38"/>
      <c r="J43" s="38"/>
      <c r="K43" s="36"/>
      <c r="L43" s="38"/>
      <c r="M43" s="8" t="str">
        <f>IF(ISBLANK(K43),"",VLOOKUP(K43,références!$A$18:$B$30,2,FALSE)*'enregistrement '!L43)</f>
        <v/>
      </c>
      <c r="N43" s="45"/>
      <c r="O43" s="73"/>
      <c r="P43" s="79"/>
      <c r="Q43" s="38"/>
      <c r="R43" s="38"/>
      <c r="S43" s="38"/>
      <c r="T43" s="38"/>
      <c r="U43" s="8">
        <f>IF(ISBLANK(R43),0,S43*VLOOKUP(R43,références!$A$2:$D$14,2,FALSE))</f>
        <v>0</v>
      </c>
      <c r="V43" s="8">
        <f>IF(ISBLANK(T43),0,IF(MONTH(T43)&lt;7,VLOOKUP(R43,références!$A$2:$D$14,3,FALSE),VLOOKUP(R43,références!$A$2:$D$14,4,FALSE)))</f>
        <v>0</v>
      </c>
      <c r="W43" s="55"/>
      <c r="X43" s="73"/>
      <c r="Y43" s="70"/>
    </row>
    <row r="44" spans="1:25" ht="39.9" customHeight="1" thickBot="1" x14ac:dyDescent="0.3">
      <c r="A44" s="74"/>
      <c r="B44" s="74"/>
      <c r="C44" s="77"/>
      <c r="D44" s="74"/>
      <c r="E44" s="77"/>
      <c r="F44" s="47"/>
      <c r="G44" s="39"/>
      <c r="H44" s="74"/>
      <c r="I44" s="39"/>
      <c r="J44" s="39"/>
      <c r="K44" s="36"/>
      <c r="L44" s="39"/>
      <c r="M44" s="8" t="str">
        <f>IF(ISBLANK(K44),"",VLOOKUP(K44,références!$A$18:$B$30,2,FALSE)*'enregistrement '!L44)</f>
        <v/>
      </c>
      <c r="N44" s="48"/>
      <c r="O44" s="74"/>
      <c r="P44" s="80"/>
      <c r="Q44" s="39"/>
      <c r="R44" s="39"/>
      <c r="S44" s="39"/>
      <c r="T44" s="39"/>
      <c r="U44" s="8">
        <f>IF(ISBLANK(R44),0,S44*VLOOKUP(R44,références!$A$2:$D$14,2,FALSE))</f>
        <v>0</v>
      </c>
      <c r="V44" s="8">
        <f>IF(ISBLANK(T44),0,IF(MONTH(T44)&lt;7,VLOOKUP(R44,références!$A$2:$D$14,3,FALSE),VLOOKUP(R44,références!$A$2:$D$14,4,FALSE)))</f>
        <v>0</v>
      </c>
      <c r="W44" s="56"/>
      <c r="X44" s="74"/>
      <c r="Y44" s="71"/>
    </row>
    <row r="45" spans="1:25" ht="39.9" customHeight="1" thickBot="1" x14ac:dyDescent="0.3">
      <c r="A45" s="72"/>
      <c r="B45" s="72"/>
      <c r="C45" s="75"/>
      <c r="D45" s="72"/>
      <c r="E45" s="75"/>
      <c r="F45" s="41"/>
      <c r="G45" s="35"/>
      <c r="H45" s="72"/>
      <c r="I45" s="35"/>
      <c r="J45" s="35"/>
      <c r="K45" s="36"/>
      <c r="L45" s="35"/>
      <c r="M45" s="8" t="str">
        <f>IF(ISBLANK(K45),"",VLOOKUP(K45,références!$A$18:$B$30,2,FALSE)*'enregistrement '!L45)</f>
        <v/>
      </c>
      <c r="N45" s="42"/>
      <c r="O45" s="72"/>
      <c r="P45" s="78"/>
      <c r="Q45" s="35"/>
      <c r="R45" s="35"/>
      <c r="S45" s="35"/>
      <c r="T45" s="35"/>
      <c r="U45" s="8">
        <f>IF(ISBLANK(R45),0,S45*VLOOKUP(R45,références!$A$2:$D$14,2,FALSE))</f>
        <v>0</v>
      </c>
      <c r="V45" s="8">
        <f>IF(ISBLANK(T45),0,IF(MONTH(T45)&lt;7,VLOOKUP(R45,références!$A$2:$D$14,3,FALSE),VLOOKUP(R45,références!$A$2:$D$14,4,FALSE)))</f>
        <v>0</v>
      </c>
      <c r="W45" s="54">
        <f>U45*V45+U46*V46+U47*V47+U48*V48</f>
        <v>0</v>
      </c>
      <c r="X45" s="72"/>
      <c r="Y45" s="69"/>
    </row>
    <row r="46" spans="1:25" ht="39.9" customHeight="1" thickBot="1" x14ac:dyDescent="0.3">
      <c r="A46" s="73"/>
      <c r="B46" s="73"/>
      <c r="C46" s="76"/>
      <c r="D46" s="73"/>
      <c r="E46" s="76"/>
      <c r="F46" s="44"/>
      <c r="G46" s="38"/>
      <c r="H46" s="73"/>
      <c r="I46" s="38"/>
      <c r="J46" s="38"/>
      <c r="K46" s="36"/>
      <c r="L46" s="38"/>
      <c r="M46" s="8" t="str">
        <f>IF(ISBLANK(K46),"",VLOOKUP(K46,références!$A$18:$B$30,2,FALSE)*'enregistrement '!L46)</f>
        <v/>
      </c>
      <c r="N46" s="45"/>
      <c r="O46" s="73"/>
      <c r="P46" s="79"/>
      <c r="Q46" s="38"/>
      <c r="R46" s="38"/>
      <c r="S46" s="38"/>
      <c r="T46" s="38"/>
      <c r="U46" s="8">
        <f>IF(ISBLANK(R46),0,S46*VLOOKUP(R46,références!$A$2:$D$14,2,FALSE))</f>
        <v>0</v>
      </c>
      <c r="V46" s="8">
        <f>IF(ISBLANK(T46),0,IF(MONTH(T46)&lt;7,VLOOKUP(R46,références!$A$2:$D$14,3,FALSE),VLOOKUP(R46,références!$A$2:$D$14,4,FALSE)))</f>
        <v>0</v>
      </c>
      <c r="W46" s="55"/>
      <c r="X46" s="73"/>
      <c r="Y46" s="70"/>
    </row>
    <row r="47" spans="1:25" ht="39.9" customHeight="1" thickBot="1" x14ac:dyDescent="0.3">
      <c r="A47" s="73"/>
      <c r="B47" s="73"/>
      <c r="C47" s="76"/>
      <c r="D47" s="73"/>
      <c r="E47" s="76"/>
      <c r="F47" s="44"/>
      <c r="G47" s="38"/>
      <c r="H47" s="73"/>
      <c r="I47" s="38"/>
      <c r="J47" s="38"/>
      <c r="K47" s="36"/>
      <c r="L47" s="38"/>
      <c r="M47" s="8" t="str">
        <f>IF(ISBLANK(K47),"",VLOOKUP(K47,références!$A$18:$B$30,2,FALSE)*'enregistrement '!L47)</f>
        <v/>
      </c>
      <c r="N47" s="45"/>
      <c r="O47" s="73"/>
      <c r="P47" s="79"/>
      <c r="Q47" s="38"/>
      <c r="R47" s="38"/>
      <c r="S47" s="38"/>
      <c r="T47" s="38"/>
      <c r="U47" s="8">
        <f>IF(ISBLANK(R47),0,S47*VLOOKUP(R47,références!$A$2:$D$14,2,FALSE))</f>
        <v>0</v>
      </c>
      <c r="V47" s="8">
        <f>IF(ISBLANK(T47),0,IF(MONTH(T47)&lt;7,VLOOKUP(R47,références!$A$2:$D$14,3,FALSE),VLOOKUP(R47,références!$A$2:$D$14,4,FALSE)))</f>
        <v>0</v>
      </c>
      <c r="W47" s="55"/>
      <c r="X47" s="73"/>
      <c r="Y47" s="70"/>
    </row>
    <row r="48" spans="1:25" ht="39.9" customHeight="1" thickBot="1" x14ac:dyDescent="0.3">
      <c r="A48" s="74"/>
      <c r="B48" s="74"/>
      <c r="C48" s="77"/>
      <c r="D48" s="74"/>
      <c r="E48" s="77"/>
      <c r="F48" s="47"/>
      <c r="G48" s="39"/>
      <c r="H48" s="74"/>
      <c r="I48" s="39"/>
      <c r="J48" s="39"/>
      <c r="K48" s="36"/>
      <c r="L48" s="39"/>
      <c r="M48" s="8" t="str">
        <f>IF(ISBLANK(K48),"",VLOOKUP(K48,références!$A$18:$B$30,2,FALSE)*'enregistrement '!L48)</f>
        <v/>
      </c>
      <c r="N48" s="48"/>
      <c r="O48" s="74"/>
      <c r="P48" s="80"/>
      <c r="Q48" s="39"/>
      <c r="R48" s="39"/>
      <c r="S48" s="39"/>
      <c r="T48" s="39"/>
      <c r="U48" s="8">
        <f>IF(ISBLANK(R48),0,S48*VLOOKUP(R48,références!$A$2:$D$14,2,FALSE))</f>
        <v>0</v>
      </c>
      <c r="V48" s="8">
        <f>IF(ISBLANK(T48),0,IF(MONTH(T48)&lt;7,VLOOKUP(R48,références!$A$2:$D$14,3,FALSE),VLOOKUP(R48,références!$A$2:$D$14,4,FALSE)))</f>
        <v>0</v>
      </c>
      <c r="W48" s="56"/>
      <c r="X48" s="74"/>
      <c r="Y48" s="71"/>
    </row>
    <row r="49" spans="1:30" ht="39.9" customHeight="1" thickBot="1" x14ac:dyDescent="0.3">
      <c r="A49" s="72"/>
      <c r="B49" s="72"/>
      <c r="C49" s="75"/>
      <c r="D49" s="72"/>
      <c r="E49" s="75"/>
      <c r="F49" s="41"/>
      <c r="G49" s="35"/>
      <c r="H49" s="72"/>
      <c r="I49" s="35"/>
      <c r="J49" s="35"/>
      <c r="K49" s="36"/>
      <c r="L49" s="35"/>
      <c r="M49" s="8" t="str">
        <f>IF(ISBLANK(K49),"",VLOOKUP(K49,références!$A$18:$B$30,2,FALSE)*'enregistrement '!L49)</f>
        <v/>
      </c>
      <c r="N49" s="42"/>
      <c r="O49" s="72"/>
      <c r="P49" s="78"/>
      <c r="Q49" s="35"/>
      <c r="R49" s="35"/>
      <c r="S49" s="35"/>
      <c r="T49" s="35"/>
      <c r="U49" s="8">
        <f>IF(ISBLANK(R49),0,S49*VLOOKUP(R49,références!$A$2:$D$14,2,FALSE))</f>
        <v>0</v>
      </c>
      <c r="V49" s="8">
        <f>IF(ISBLANK(T49),0,IF(MONTH(T49)&lt;7,VLOOKUP(R49,références!$A$2:$D$14,3,FALSE),VLOOKUP(R49,références!$A$2:$D$14,4,FALSE)))</f>
        <v>0</v>
      </c>
      <c r="W49" s="54">
        <f>U49*V49+U50*V50+U51*V51+U52*V52</f>
        <v>0</v>
      </c>
      <c r="X49" s="72"/>
      <c r="Y49" s="69"/>
    </row>
    <row r="50" spans="1:30" ht="39.9" customHeight="1" thickBot="1" x14ac:dyDescent="0.3">
      <c r="A50" s="73"/>
      <c r="B50" s="73"/>
      <c r="C50" s="76"/>
      <c r="D50" s="73"/>
      <c r="E50" s="76"/>
      <c r="F50" s="44"/>
      <c r="G50" s="38"/>
      <c r="H50" s="73"/>
      <c r="I50" s="38"/>
      <c r="J50" s="38"/>
      <c r="K50" s="36"/>
      <c r="L50" s="38"/>
      <c r="M50" s="8" t="str">
        <f>IF(ISBLANK(K50),"",VLOOKUP(K50,références!$A$18:$B$30,2,FALSE)*'enregistrement '!L50)</f>
        <v/>
      </c>
      <c r="N50" s="45"/>
      <c r="O50" s="73"/>
      <c r="P50" s="79"/>
      <c r="Q50" s="38"/>
      <c r="R50" s="38"/>
      <c r="S50" s="38"/>
      <c r="T50" s="38"/>
      <c r="U50" s="8">
        <f>IF(ISBLANK(R50),0,S50*VLOOKUP(R50,références!$A$2:$D$14,2,FALSE))</f>
        <v>0</v>
      </c>
      <c r="V50" s="8">
        <f>IF(ISBLANK(T50),0,IF(MONTH(T50)&lt;7,VLOOKUP(R50,références!$A$2:$D$14,3,FALSE),VLOOKUP(R50,références!$A$2:$D$14,4,FALSE)))</f>
        <v>0</v>
      </c>
      <c r="W50" s="55"/>
      <c r="X50" s="73"/>
      <c r="Y50" s="70"/>
    </row>
    <row r="51" spans="1:30" ht="39.9" customHeight="1" thickBot="1" x14ac:dyDescent="0.3">
      <c r="A51" s="73"/>
      <c r="B51" s="73"/>
      <c r="C51" s="76"/>
      <c r="D51" s="73"/>
      <c r="E51" s="76"/>
      <c r="F51" s="44"/>
      <c r="G51" s="38"/>
      <c r="H51" s="73"/>
      <c r="I51" s="38"/>
      <c r="J51" s="38"/>
      <c r="K51" s="36"/>
      <c r="L51" s="38"/>
      <c r="M51" s="8" t="str">
        <f>IF(ISBLANK(K51),"",VLOOKUP(K51,références!$A$18:$B$30,2,FALSE)*'enregistrement '!L51)</f>
        <v/>
      </c>
      <c r="N51" s="45"/>
      <c r="O51" s="73"/>
      <c r="P51" s="79"/>
      <c r="Q51" s="38"/>
      <c r="R51" s="38"/>
      <c r="S51" s="38"/>
      <c r="T51" s="38"/>
      <c r="U51" s="8">
        <f>IF(ISBLANK(R51),0,S51*VLOOKUP(R51,références!$A$2:$D$14,2,FALSE))</f>
        <v>0</v>
      </c>
      <c r="V51" s="8">
        <f>IF(ISBLANK(T51),0,IF(MONTH(T51)&lt;7,VLOOKUP(R51,références!$A$2:$D$14,3,FALSE),VLOOKUP(R51,références!$A$2:$D$14,4,FALSE)))</f>
        <v>0</v>
      </c>
      <c r="W51" s="55"/>
      <c r="X51" s="73"/>
      <c r="Y51" s="70"/>
    </row>
    <row r="52" spans="1:30" ht="39.9" customHeight="1" thickBot="1" x14ac:dyDescent="0.3">
      <c r="A52" s="74"/>
      <c r="B52" s="74"/>
      <c r="C52" s="77"/>
      <c r="D52" s="74"/>
      <c r="E52" s="77"/>
      <c r="F52" s="47"/>
      <c r="G52" s="39"/>
      <c r="H52" s="74"/>
      <c r="I52" s="39"/>
      <c r="J52" s="39"/>
      <c r="K52" s="36"/>
      <c r="L52" s="39"/>
      <c r="M52" s="8" t="str">
        <f>IF(ISBLANK(K52),"",VLOOKUP(K52,références!$A$18:$B$30,2,FALSE)*'enregistrement '!L52)</f>
        <v/>
      </c>
      <c r="N52" s="48"/>
      <c r="O52" s="74"/>
      <c r="P52" s="80"/>
      <c r="Q52" s="39"/>
      <c r="R52" s="39"/>
      <c r="S52" s="39"/>
      <c r="T52" s="39"/>
      <c r="U52" s="8">
        <f>IF(ISBLANK(R52),0,S52*VLOOKUP(R52,références!$A$2:$D$14,2,FALSE))</f>
        <v>0</v>
      </c>
      <c r="V52" s="8">
        <f>IF(ISBLANK(T52),0,IF(MONTH(T52)&lt;7,VLOOKUP(R52,références!$A$2:$D$14,3,FALSE),VLOOKUP(R52,références!$A$2:$D$14,4,FALSE)))</f>
        <v>0</v>
      </c>
      <c r="W52" s="56"/>
      <c r="X52" s="74"/>
      <c r="Y52" s="71"/>
    </row>
    <row r="53" spans="1:30" ht="39.9" customHeight="1" thickBot="1" x14ac:dyDescent="0.3">
      <c r="A53" s="72"/>
      <c r="B53" s="72"/>
      <c r="C53" s="75"/>
      <c r="D53" s="72"/>
      <c r="E53" s="75"/>
      <c r="F53" s="41"/>
      <c r="G53" s="35"/>
      <c r="H53" s="72"/>
      <c r="I53" s="35"/>
      <c r="J53" s="35"/>
      <c r="K53" s="36"/>
      <c r="L53" s="35"/>
      <c r="M53" s="8" t="str">
        <f>IF(ISBLANK(K53),"",VLOOKUP(K53,références!$A$18:$B$30,2,FALSE)*'enregistrement '!L53)</f>
        <v/>
      </c>
      <c r="N53" s="42"/>
      <c r="O53" s="72"/>
      <c r="P53" s="78"/>
      <c r="Q53" s="35"/>
      <c r="R53" s="35"/>
      <c r="S53" s="35"/>
      <c r="T53" s="35"/>
      <c r="U53" s="8">
        <f>IF(ISBLANK(R53),0,S53*VLOOKUP(R53,références!$A$2:$D$14,2,FALSE))</f>
        <v>0</v>
      </c>
      <c r="V53" s="8">
        <f>IF(ISBLANK(T53),0,IF(MONTH(T53)&lt;7,VLOOKUP(R53,références!$A$2:$D$14,3,FALSE),VLOOKUP(R53,références!$A$2:$D$14,4,FALSE)))</f>
        <v>0</v>
      </c>
      <c r="W53" s="54">
        <f>U53*V53+U54*V54+U55*V55+U56*V56</f>
        <v>0</v>
      </c>
      <c r="X53" s="72"/>
      <c r="Y53" s="69"/>
    </row>
    <row r="54" spans="1:30" ht="39.9" customHeight="1" thickBot="1" x14ac:dyDescent="0.3">
      <c r="A54" s="73"/>
      <c r="B54" s="73"/>
      <c r="C54" s="76"/>
      <c r="D54" s="73"/>
      <c r="E54" s="76"/>
      <c r="F54" s="44"/>
      <c r="G54" s="38"/>
      <c r="H54" s="73"/>
      <c r="I54" s="38"/>
      <c r="J54" s="38"/>
      <c r="K54" s="36"/>
      <c r="L54" s="38"/>
      <c r="M54" s="8" t="str">
        <f>IF(ISBLANK(K54),"",VLOOKUP(K54,références!$A$18:$B$30,2,FALSE)*'enregistrement '!L54)</f>
        <v/>
      </c>
      <c r="N54" s="45"/>
      <c r="O54" s="73"/>
      <c r="P54" s="79"/>
      <c r="Q54" s="38"/>
      <c r="R54" s="38"/>
      <c r="S54" s="38"/>
      <c r="T54" s="38"/>
      <c r="U54" s="8">
        <f>IF(ISBLANK(R54),0,S54*VLOOKUP(R54,références!$A$2:$D$14,2,FALSE))</f>
        <v>0</v>
      </c>
      <c r="V54" s="8">
        <f>IF(ISBLANK(T54),0,IF(MONTH(T54)&lt;7,VLOOKUP(R54,références!$A$2:$D$14,3,FALSE),VLOOKUP(R54,références!$A$2:$D$14,4,FALSE)))</f>
        <v>0</v>
      </c>
      <c r="W54" s="55"/>
      <c r="X54" s="73"/>
      <c r="Y54" s="70"/>
    </row>
    <row r="55" spans="1:30" ht="39.9" customHeight="1" thickBot="1" x14ac:dyDescent="0.3">
      <c r="A55" s="73"/>
      <c r="B55" s="73"/>
      <c r="C55" s="76"/>
      <c r="D55" s="73"/>
      <c r="E55" s="76"/>
      <c r="F55" s="44"/>
      <c r="G55" s="38"/>
      <c r="H55" s="73"/>
      <c r="I55" s="38"/>
      <c r="J55" s="38"/>
      <c r="K55" s="36"/>
      <c r="L55" s="38"/>
      <c r="M55" s="8" t="str">
        <f>IF(ISBLANK(K55),"",VLOOKUP(K55,références!$A$18:$B$30,2,FALSE)*'enregistrement '!L55)</f>
        <v/>
      </c>
      <c r="N55" s="45"/>
      <c r="O55" s="73"/>
      <c r="P55" s="79"/>
      <c r="Q55" s="38"/>
      <c r="R55" s="38"/>
      <c r="S55" s="38"/>
      <c r="T55" s="38"/>
      <c r="U55" s="8">
        <f>IF(ISBLANK(R55),0,S55*VLOOKUP(R55,références!$A$2:$D$14,2,FALSE))</f>
        <v>0</v>
      </c>
      <c r="V55" s="8">
        <f>IF(ISBLANK(T55),0,IF(MONTH(T55)&lt;7,VLOOKUP(R55,références!$A$2:$D$14,3,FALSE),VLOOKUP(R55,références!$A$2:$D$14,4,FALSE)))</f>
        <v>0</v>
      </c>
      <c r="W55" s="55"/>
      <c r="X55" s="73"/>
      <c r="Y55" s="70"/>
    </row>
    <row r="56" spans="1:30" ht="39.9" customHeight="1" thickBot="1" x14ac:dyDescent="0.3">
      <c r="A56" s="74"/>
      <c r="B56" s="74"/>
      <c r="C56" s="77"/>
      <c r="D56" s="74"/>
      <c r="E56" s="77"/>
      <c r="F56" s="47"/>
      <c r="G56" s="39"/>
      <c r="H56" s="74"/>
      <c r="I56" s="39"/>
      <c r="J56" s="39"/>
      <c r="K56" s="36"/>
      <c r="L56" s="39"/>
      <c r="M56" s="8" t="str">
        <f>IF(ISBLANK(K56),"",VLOOKUP(K56,références!$A$18:$B$30,2,FALSE)*'enregistrement '!L56)</f>
        <v/>
      </c>
      <c r="N56" s="48"/>
      <c r="O56" s="74"/>
      <c r="P56" s="80"/>
      <c r="Q56" s="39"/>
      <c r="R56" s="39"/>
      <c r="S56" s="39"/>
      <c r="T56" s="39"/>
      <c r="U56" s="8">
        <f>IF(ISBLANK(R56),0,S56*VLOOKUP(R56,références!$A$2:$D$14,2,FALSE))</f>
        <v>0</v>
      </c>
      <c r="V56" s="8">
        <f>IF(ISBLANK(T56),0,IF(MONTH(T56)&lt;7,VLOOKUP(R56,références!$A$2:$D$14,3,FALSE),VLOOKUP(R56,références!$A$2:$D$14,4,FALSE)))</f>
        <v>0</v>
      </c>
      <c r="W56" s="56"/>
      <c r="X56" s="74"/>
      <c r="Y56" s="71"/>
    </row>
    <row r="57" spans="1:30" ht="39.9" customHeight="1" thickBot="1" x14ac:dyDescent="0.3">
      <c r="A57" s="72"/>
      <c r="B57" s="72"/>
      <c r="C57" s="75"/>
      <c r="D57" s="72"/>
      <c r="E57" s="75"/>
      <c r="F57" s="41"/>
      <c r="G57" s="35"/>
      <c r="H57" s="72"/>
      <c r="I57" s="35"/>
      <c r="J57" s="35"/>
      <c r="K57" s="36"/>
      <c r="L57" s="35"/>
      <c r="M57" s="8" t="str">
        <f>IF(ISBLANK(K57),"",VLOOKUP(K57,références!$A$18:$B$30,2,FALSE)*'enregistrement '!L57)</f>
        <v/>
      </c>
      <c r="N57" s="42"/>
      <c r="O57" s="72"/>
      <c r="P57" s="78"/>
      <c r="Q57" s="35"/>
      <c r="R57" s="35"/>
      <c r="S57" s="35"/>
      <c r="T57" s="35"/>
      <c r="U57" s="8">
        <f>IF(ISBLANK(R57),0,S57*VLOOKUP(R57,références!$A$2:$D$14,2,FALSE))</f>
        <v>0</v>
      </c>
      <c r="V57" s="8">
        <f>IF(ISBLANK(T57),0,IF(MONTH(T57)&lt;7,VLOOKUP(R57,références!$A$2:$D$14,3,FALSE),VLOOKUP(R57,références!$A$2:$D$14,4,FALSE)))</f>
        <v>0</v>
      </c>
      <c r="W57" s="54">
        <f>U57*V57+U58*V58+U59*V59+U60*V60</f>
        <v>0</v>
      </c>
      <c r="X57" s="72"/>
      <c r="Y57" s="69"/>
    </row>
    <row r="58" spans="1:30" ht="39.9" customHeight="1" thickBot="1" x14ac:dyDescent="0.3">
      <c r="A58" s="73"/>
      <c r="B58" s="73"/>
      <c r="C58" s="76"/>
      <c r="D58" s="73"/>
      <c r="E58" s="76"/>
      <c r="F58" s="44"/>
      <c r="G58" s="38"/>
      <c r="H58" s="73"/>
      <c r="I58" s="38"/>
      <c r="J58" s="38"/>
      <c r="K58" s="36"/>
      <c r="L58" s="38"/>
      <c r="M58" s="8" t="str">
        <f>IF(ISBLANK(K58),"",VLOOKUP(K58,références!$A$18:$B$30,2,FALSE)*'enregistrement '!L58)</f>
        <v/>
      </c>
      <c r="N58" s="45"/>
      <c r="O58" s="73"/>
      <c r="P58" s="79"/>
      <c r="Q58" s="38"/>
      <c r="R58" s="38"/>
      <c r="S58" s="38"/>
      <c r="T58" s="38"/>
      <c r="U58" s="8">
        <f>IF(ISBLANK(R58),0,S58*VLOOKUP(R58,références!$A$2:$D$14,2,FALSE))</f>
        <v>0</v>
      </c>
      <c r="V58" s="8">
        <f>IF(ISBLANK(T58),0,IF(MONTH(T58)&lt;7,VLOOKUP(R58,références!$A$2:$D$14,3,FALSE),VLOOKUP(R58,références!$A$2:$D$14,4,FALSE)))</f>
        <v>0</v>
      </c>
      <c r="W58" s="55"/>
      <c r="X58" s="73"/>
      <c r="Y58" s="70"/>
    </row>
    <row r="59" spans="1:30" ht="39.9" customHeight="1" thickBot="1" x14ac:dyDescent="0.3">
      <c r="A59" s="73"/>
      <c r="B59" s="73"/>
      <c r="C59" s="76"/>
      <c r="D59" s="73"/>
      <c r="E59" s="76"/>
      <c r="F59" s="44"/>
      <c r="G59" s="38"/>
      <c r="H59" s="73"/>
      <c r="I59" s="38"/>
      <c r="J59" s="38"/>
      <c r="K59" s="36"/>
      <c r="L59" s="38"/>
      <c r="M59" s="8" t="str">
        <f>IF(ISBLANK(K59),"",VLOOKUP(K59,références!$A$18:$B$30,2,FALSE)*'enregistrement '!L59)</f>
        <v/>
      </c>
      <c r="N59" s="45"/>
      <c r="O59" s="73"/>
      <c r="P59" s="79"/>
      <c r="Q59" s="38"/>
      <c r="R59" s="38"/>
      <c r="S59" s="38"/>
      <c r="T59" s="38"/>
      <c r="U59" s="8">
        <f>IF(ISBLANK(R59),0,S59*VLOOKUP(R59,références!$A$2:$D$14,2,FALSE))</f>
        <v>0</v>
      </c>
      <c r="V59" s="8">
        <f>IF(ISBLANK(T59),0,IF(MONTH(T59)&lt;7,VLOOKUP(R59,références!$A$2:$D$14,3,FALSE),VLOOKUP(R59,références!$A$2:$D$14,4,FALSE)))</f>
        <v>0</v>
      </c>
      <c r="W59" s="55"/>
      <c r="X59" s="73"/>
      <c r="Y59" s="70"/>
    </row>
    <row r="60" spans="1:30" ht="39.9" customHeight="1" thickBot="1" x14ac:dyDescent="0.3">
      <c r="A60" s="74"/>
      <c r="B60" s="74"/>
      <c r="C60" s="77"/>
      <c r="D60" s="74"/>
      <c r="E60" s="77"/>
      <c r="F60" s="47"/>
      <c r="G60" s="39"/>
      <c r="H60" s="74"/>
      <c r="I60" s="39"/>
      <c r="J60" s="39"/>
      <c r="K60" s="36"/>
      <c r="L60" s="39"/>
      <c r="M60" s="8" t="str">
        <f>IF(ISBLANK(K60),"",VLOOKUP(K60,références!$A$18:$B$30,2,FALSE)*'enregistrement '!L60)</f>
        <v/>
      </c>
      <c r="N60" s="48"/>
      <c r="O60" s="74"/>
      <c r="P60" s="80"/>
      <c r="Q60" s="39"/>
      <c r="R60" s="39"/>
      <c r="S60" s="39"/>
      <c r="T60" s="39"/>
      <c r="U60" s="8">
        <f>IF(ISBLANK(R60),0,S60*VLOOKUP(R60,références!$A$2:$D$14,2,FALSE))</f>
        <v>0</v>
      </c>
      <c r="V60" s="8">
        <f>IF(ISBLANK(T60),0,IF(MONTH(T60)&lt;7,VLOOKUP(R60,références!$A$2:$D$14,3,FALSE),VLOOKUP(R60,références!$A$2:$D$14,4,FALSE)))</f>
        <v>0</v>
      </c>
      <c r="W60" s="56"/>
      <c r="X60" s="74"/>
      <c r="Y60" s="71"/>
    </row>
    <row r="61" spans="1:30" ht="39.9" customHeight="1" thickBot="1" x14ac:dyDescent="0.3">
      <c r="A61" s="72"/>
      <c r="B61" s="72"/>
      <c r="C61" s="75"/>
      <c r="D61" s="72"/>
      <c r="E61" s="75"/>
      <c r="F61" s="41"/>
      <c r="G61" s="35"/>
      <c r="H61" s="72"/>
      <c r="I61" s="35"/>
      <c r="J61" s="35"/>
      <c r="K61" s="36"/>
      <c r="L61" s="35"/>
      <c r="M61" s="8" t="str">
        <f>IF(ISBLANK(K61),"",VLOOKUP(K61,références!$A$18:$B$30,2,FALSE)*'enregistrement '!L61)</f>
        <v/>
      </c>
      <c r="N61" s="42"/>
      <c r="O61" s="72"/>
      <c r="P61" s="78"/>
      <c r="Q61" s="35"/>
      <c r="R61" s="35"/>
      <c r="S61" s="35"/>
      <c r="T61" s="35"/>
      <c r="U61" s="8">
        <f>IF(ISBLANK(R61),0,S61*VLOOKUP(R61,références!$A$2:$D$14,2,FALSE))</f>
        <v>0</v>
      </c>
      <c r="V61" s="8">
        <f>IF(ISBLANK(T61),0,IF(MONTH(T61)&lt;7,VLOOKUP(R61,références!$A$2:$D$14,3,FALSE),VLOOKUP(R61,références!$A$2:$D$14,4,FALSE)))</f>
        <v>0</v>
      </c>
      <c r="W61" s="54">
        <f>U61*V61+U62*V62+U63*V63+U64*V64</f>
        <v>0</v>
      </c>
      <c r="X61" s="72"/>
      <c r="Y61" s="69"/>
    </row>
    <row r="62" spans="1:30" ht="39.9" customHeight="1" thickBot="1" x14ac:dyDescent="0.3">
      <c r="A62" s="73"/>
      <c r="B62" s="73"/>
      <c r="C62" s="76"/>
      <c r="D62" s="73"/>
      <c r="E62" s="76"/>
      <c r="F62" s="44"/>
      <c r="G62" s="38"/>
      <c r="H62" s="73"/>
      <c r="I62" s="38"/>
      <c r="J62" s="38"/>
      <c r="K62" s="36"/>
      <c r="L62" s="38"/>
      <c r="M62" s="8" t="str">
        <f>IF(ISBLANK(K62),"",VLOOKUP(K62,références!$A$18:$B$30,2,FALSE)*'enregistrement '!L62)</f>
        <v/>
      </c>
      <c r="N62" s="45"/>
      <c r="O62" s="73"/>
      <c r="P62" s="79"/>
      <c r="Q62" s="38"/>
      <c r="R62" s="38"/>
      <c r="S62" s="38"/>
      <c r="T62" s="38"/>
      <c r="U62" s="8">
        <f>IF(ISBLANK(R62),0,S62*VLOOKUP(R62,références!$A$2:$D$14,2,FALSE))</f>
        <v>0</v>
      </c>
      <c r="V62" s="8">
        <f>IF(ISBLANK(T62),0,IF(MONTH(T62)&lt;7,VLOOKUP(R62,références!$A$2:$D$14,3,FALSE),VLOOKUP(R62,références!$A$2:$D$14,4,FALSE)))</f>
        <v>0</v>
      </c>
      <c r="W62" s="55"/>
      <c r="X62" s="73"/>
      <c r="Y62" s="70"/>
      <c r="Z62" s="30"/>
      <c r="AA62" s="30"/>
      <c r="AB62" s="30"/>
      <c r="AC62" s="30"/>
      <c r="AD62" s="30"/>
    </row>
    <row r="63" spans="1:30" ht="39.9" customHeight="1" thickBot="1" x14ac:dyDescent="0.3">
      <c r="A63" s="73"/>
      <c r="B63" s="73"/>
      <c r="C63" s="76"/>
      <c r="D63" s="73"/>
      <c r="E63" s="76"/>
      <c r="F63" s="44"/>
      <c r="G63" s="38"/>
      <c r="H63" s="73"/>
      <c r="I63" s="38"/>
      <c r="J63" s="38"/>
      <c r="K63" s="36"/>
      <c r="L63" s="38"/>
      <c r="M63" s="8" t="str">
        <f>IF(ISBLANK(K63),"",VLOOKUP(K63,références!$A$18:$B$30,2,FALSE)*'enregistrement '!L63)</f>
        <v/>
      </c>
      <c r="N63" s="45"/>
      <c r="O63" s="73"/>
      <c r="P63" s="79"/>
      <c r="Q63" s="38"/>
      <c r="R63" s="38"/>
      <c r="S63" s="38"/>
      <c r="T63" s="38"/>
      <c r="U63" s="8">
        <f>IF(ISBLANK(R63),0,S63*VLOOKUP(R63,références!$A$2:$D$14,2,FALSE))</f>
        <v>0</v>
      </c>
      <c r="V63" s="8">
        <f>IF(ISBLANK(T63),0,IF(MONTH(T63)&lt;7,VLOOKUP(R63,références!$A$2:$D$14,3,FALSE),VLOOKUP(R63,références!$A$2:$D$14,4,FALSE)))</f>
        <v>0</v>
      </c>
      <c r="W63" s="55"/>
      <c r="X63" s="73"/>
      <c r="Y63" s="70"/>
      <c r="Z63" s="30"/>
      <c r="AA63" s="30"/>
      <c r="AB63" s="30"/>
      <c r="AC63" s="30"/>
      <c r="AD63" s="30"/>
    </row>
    <row r="64" spans="1:30" ht="39.9" customHeight="1" thickBot="1" x14ac:dyDescent="0.3">
      <c r="A64" s="74"/>
      <c r="B64" s="74"/>
      <c r="C64" s="77"/>
      <c r="D64" s="74"/>
      <c r="E64" s="77"/>
      <c r="F64" s="47"/>
      <c r="G64" s="39"/>
      <c r="H64" s="74"/>
      <c r="I64" s="39"/>
      <c r="J64" s="39"/>
      <c r="K64" s="36"/>
      <c r="L64" s="39"/>
      <c r="M64" s="8" t="str">
        <f>IF(ISBLANK(K64),"",VLOOKUP(K64,références!$A$18:$B$30,2,FALSE)*'enregistrement '!L64)</f>
        <v/>
      </c>
      <c r="N64" s="48"/>
      <c r="O64" s="74"/>
      <c r="P64" s="80"/>
      <c r="Q64" s="39"/>
      <c r="R64" s="39"/>
      <c r="S64" s="39"/>
      <c r="T64" s="39"/>
      <c r="U64" s="8">
        <f>IF(ISBLANK(R64),0,S64*VLOOKUP(R64,références!$A$2:$D$14,2,FALSE))</f>
        <v>0</v>
      </c>
      <c r="V64" s="8">
        <f>IF(ISBLANK(T64),0,IF(MONTH(T64)&lt;7,VLOOKUP(R64,références!$A$2:$D$14,3,FALSE),VLOOKUP(R64,références!$A$2:$D$14,4,FALSE)))</f>
        <v>0</v>
      </c>
      <c r="W64" s="56"/>
      <c r="X64" s="74"/>
      <c r="Y64" s="71"/>
      <c r="Z64" s="30"/>
      <c r="AA64" s="30"/>
      <c r="AB64" s="30"/>
      <c r="AC64" s="30"/>
      <c r="AD64" s="30"/>
    </row>
    <row r="65" spans="1:30" ht="39.9" customHeight="1" thickBot="1" x14ac:dyDescent="0.3">
      <c r="A65" s="72"/>
      <c r="B65" s="72"/>
      <c r="C65" s="75"/>
      <c r="D65" s="72"/>
      <c r="E65" s="75"/>
      <c r="F65" s="41"/>
      <c r="G65" s="35"/>
      <c r="H65" s="72"/>
      <c r="I65" s="35"/>
      <c r="J65" s="35"/>
      <c r="K65" s="36"/>
      <c r="L65" s="35"/>
      <c r="M65" s="8" t="str">
        <f>IF(ISBLANK(K65),"",VLOOKUP(K65,références!$A$18:$B$30,2,FALSE)*'enregistrement '!L65)</f>
        <v/>
      </c>
      <c r="N65" s="42"/>
      <c r="O65" s="72"/>
      <c r="P65" s="78"/>
      <c r="Q65" s="35"/>
      <c r="R65" s="35"/>
      <c r="S65" s="35"/>
      <c r="T65" s="35"/>
      <c r="U65" s="8">
        <f>IF(ISBLANK(R65),0,S65*VLOOKUP(R65,références!$A$2:$D$14,2,FALSE))</f>
        <v>0</v>
      </c>
      <c r="V65" s="8">
        <f>IF(ISBLANK(T65),0,IF(MONTH(T65)&lt;7,VLOOKUP(R65,références!$A$2:$D$14,3,FALSE),VLOOKUP(R65,références!$A$2:$D$14,4,FALSE)))</f>
        <v>0</v>
      </c>
      <c r="W65" s="54">
        <f>U65*V65+U66*V66+U67*V67+U68*V68</f>
        <v>0</v>
      </c>
      <c r="X65" s="72"/>
      <c r="Y65" s="69"/>
      <c r="Z65" s="30"/>
      <c r="AA65" s="30"/>
      <c r="AB65" s="30"/>
      <c r="AC65" s="30"/>
      <c r="AD65" s="30"/>
    </row>
    <row r="66" spans="1:30" ht="39.9" customHeight="1" thickBot="1" x14ac:dyDescent="0.3">
      <c r="A66" s="73"/>
      <c r="B66" s="73"/>
      <c r="C66" s="76"/>
      <c r="D66" s="73"/>
      <c r="E66" s="76"/>
      <c r="F66" s="44"/>
      <c r="G66" s="38"/>
      <c r="H66" s="73"/>
      <c r="I66" s="38"/>
      <c r="J66" s="38"/>
      <c r="K66" s="36"/>
      <c r="L66" s="38"/>
      <c r="M66" s="8" t="str">
        <f>IF(ISBLANK(K66),"",VLOOKUP(K66,références!$A$18:$B$30,2,FALSE)*'enregistrement '!L66)</f>
        <v/>
      </c>
      <c r="N66" s="45"/>
      <c r="O66" s="73"/>
      <c r="P66" s="79"/>
      <c r="Q66" s="38"/>
      <c r="R66" s="38"/>
      <c r="S66" s="38"/>
      <c r="T66" s="38"/>
      <c r="U66" s="8">
        <f>IF(ISBLANK(R66),0,S66*VLOOKUP(R66,références!$A$2:$D$14,2,FALSE))</f>
        <v>0</v>
      </c>
      <c r="V66" s="8">
        <f>IF(ISBLANK(T66),0,IF(MONTH(T66)&lt;7,VLOOKUP(R66,références!$A$2:$D$14,3,FALSE),VLOOKUP(R66,références!$A$2:$D$14,4,FALSE)))</f>
        <v>0</v>
      </c>
      <c r="W66" s="55"/>
      <c r="X66" s="73"/>
      <c r="Y66" s="70"/>
    </row>
    <row r="67" spans="1:30" ht="39.9" customHeight="1" thickBot="1" x14ac:dyDescent="0.3">
      <c r="A67" s="73"/>
      <c r="B67" s="73"/>
      <c r="C67" s="76"/>
      <c r="D67" s="73"/>
      <c r="E67" s="76"/>
      <c r="F67" s="44"/>
      <c r="G67" s="38"/>
      <c r="H67" s="73"/>
      <c r="I67" s="38"/>
      <c r="J67" s="38"/>
      <c r="K67" s="36"/>
      <c r="L67" s="38"/>
      <c r="M67" s="8" t="str">
        <f>IF(ISBLANK(K67),"",VLOOKUP(K67,références!$A$18:$B$30,2,FALSE)*'enregistrement '!L67)</f>
        <v/>
      </c>
      <c r="N67" s="45"/>
      <c r="O67" s="73"/>
      <c r="P67" s="79"/>
      <c r="Q67" s="38"/>
      <c r="R67" s="38"/>
      <c r="S67" s="38"/>
      <c r="T67" s="38"/>
      <c r="U67" s="8">
        <f>IF(ISBLANK(R67),0,S67*VLOOKUP(R67,références!$A$2:$D$14,2,FALSE))</f>
        <v>0</v>
      </c>
      <c r="V67" s="8">
        <f>IF(ISBLANK(T67),0,IF(MONTH(T67)&lt;7,VLOOKUP(R67,références!$A$2:$D$14,3,FALSE),VLOOKUP(R67,références!$A$2:$D$14,4,FALSE)))</f>
        <v>0</v>
      </c>
      <c r="W67" s="55"/>
      <c r="X67" s="73"/>
      <c r="Y67" s="70"/>
    </row>
    <row r="68" spans="1:30" ht="39.9" customHeight="1" thickBot="1" x14ac:dyDescent="0.3">
      <c r="A68" s="74"/>
      <c r="B68" s="74"/>
      <c r="C68" s="77"/>
      <c r="D68" s="74"/>
      <c r="E68" s="77"/>
      <c r="F68" s="47"/>
      <c r="G68" s="39"/>
      <c r="H68" s="74"/>
      <c r="I68" s="39"/>
      <c r="J68" s="39"/>
      <c r="K68" s="36"/>
      <c r="L68" s="39"/>
      <c r="M68" s="8" t="str">
        <f>IF(ISBLANK(K68),"",VLOOKUP(K68,références!$A$18:$B$30,2,FALSE)*'enregistrement '!L68)</f>
        <v/>
      </c>
      <c r="N68" s="48"/>
      <c r="O68" s="74"/>
      <c r="P68" s="80"/>
      <c r="Q68" s="39"/>
      <c r="R68" s="39"/>
      <c r="S68" s="39"/>
      <c r="T68" s="39"/>
      <c r="U68" s="8">
        <f>IF(ISBLANK(R68),0,S68*VLOOKUP(R68,références!$A$2:$D$14,2,FALSE))</f>
        <v>0</v>
      </c>
      <c r="V68" s="8">
        <f>IF(ISBLANK(T68),0,IF(MONTH(T68)&lt;7,VLOOKUP(R68,références!$A$2:$D$14,3,FALSE),VLOOKUP(R68,références!$A$2:$D$14,4,FALSE)))</f>
        <v>0</v>
      </c>
      <c r="W68" s="56"/>
      <c r="X68" s="74"/>
      <c r="Y68" s="71"/>
    </row>
    <row r="69" spans="1:30" ht="39.9" customHeight="1" thickBot="1" x14ac:dyDescent="0.3">
      <c r="A69" s="72"/>
      <c r="B69" s="72"/>
      <c r="C69" s="75"/>
      <c r="D69" s="72"/>
      <c r="E69" s="75"/>
      <c r="F69" s="41"/>
      <c r="G69" s="35"/>
      <c r="H69" s="72"/>
      <c r="I69" s="35"/>
      <c r="J69" s="35"/>
      <c r="K69" s="36"/>
      <c r="L69" s="35"/>
      <c r="M69" s="8" t="str">
        <f>IF(ISBLANK(K69),"",VLOOKUP(K69,références!$A$18:$B$30,2,FALSE)*'enregistrement '!L69)</f>
        <v/>
      </c>
      <c r="N69" s="42"/>
      <c r="O69" s="72"/>
      <c r="P69" s="78"/>
      <c r="Q69" s="35"/>
      <c r="R69" s="35"/>
      <c r="S69" s="35"/>
      <c r="T69" s="35"/>
      <c r="U69" s="8">
        <f>IF(ISBLANK(R69),0,S69*VLOOKUP(R69,références!$A$2:$D$14,2,FALSE))</f>
        <v>0</v>
      </c>
      <c r="V69" s="8">
        <f>IF(ISBLANK(T69),0,IF(MONTH(T69)&lt;7,VLOOKUP(R69,références!$A$2:$D$14,3,FALSE),VLOOKUP(R69,références!$A$2:$D$14,4,FALSE)))</f>
        <v>0</v>
      </c>
      <c r="W69" s="54">
        <f>U69*V69+U70*V70+U71*V71+U72*V72</f>
        <v>0</v>
      </c>
      <c r="X69" s="72"/>
      <c r="Y69" s="69"/>
    </row>
    <row r="70" spans="1:30" ht="39.9" customHeight="1" thickBot="1" x14ac:dyDescent="0.3">
      <c r="A70" s="73"/>
      <c r="B70" s="73"/>
      <c r="C70" s="76"/>
      <c r="D70" s="73"/>
      <c r="E70" s="76"/>
      <c r="F70" s="44"/>
      <c r="G70" s="38"/>
      <c r="H70" s="73"/>
      <c r="I70" s="38"/>
      <c r="J70" s="38"/>
      <c r="K70" s="36"/>
      <c r="L70" s="38"/>
      <c r="M70" s="8" t="str">
        <f>IF(ISBLANK(K70),"",VLOOKUP(K70,références!$A$18:$B$30,2,FALSE)*'enregistrement '!L70)</f>
        <v/>
      </c>
      <c r="N70" s="45"/>
      <c r="O70" s="73"/>
      <c r="P70" s="79"/>
      <c r="Q70" s="38"/>
      <c r="R70" s="38"/>
      <c r="S70" s="38"/>
      <c r="T70" s="38"/>
      <c r="U70" s="8">
        <f>IF(ISBLANK(R70),0,S70*VLOOKUP(R70,références!$A$2:$D$14,2,FALSE))</f>
        <v>0</v>
      </c>
      <c r="V70" s="8">
        <f>IF(ISBLANK(T70),0,IF(MONTH(T70)&lt;7,VLOOKUP(R70,références!$A$2:$D$14,3,FALSE),VLOOKUP(R70,références!$A$2:$D$14,4,FALSE)))</f>
        <v>0</v>
      </c>
      <c r="W70" s="55"/>
      <c r="X70" s="73"/>
      <c r="Y70" s="70"/>
    </row>
    <row r="71" spans="1:30" ht="39.9" customHeight="1" thickBot="1" x14ac:dyDescent="0.3">
      <c r="A71" s="73"/>
      <c r="B71" s="73"/>
      <c r="C71" s="76"/>
      <c r="D71" s="73"/>
      <c r="E71" s="76"/>
      <c r="F71" s="44"/>
      <c r="G71" s="38"/>
      <c r="H71" s="73"/>
      <c r="I71" s="38"/>
      <c r="J71" s="38"/>
      <c r="K71" s="36"/>
      <c r="L71" s="38"/>
      <c r="M71" s="8" t="str">
        <f>IF(ISBLANK(K71),"",VLOOKUP(K71,références!$A$18:$B$30,2,FALSE)*'enregistrement '!L71)</f>
        <v/>
      </c>
      <c r="N71" s="45"/>
      <c r="O71" s="73"/>
      <c r="P71" s="79"/>
      <c r="Q71" s="38"/>
      <c r="R71" s="38"/>
      <c r="S71" s="38"/>
      <c r="T71" s="38"/>
      <c r="U71" s="8">
        <f>IF(ISBLANK(R71),0,S71*VLOOKUP(R71,références!$A$2:$D$14,2,FALSE))</f>
        <v>0</v>
      </c>
      <c r="V71" s="8">
        <f>IF(ISBLANK(T71),0,IF(MONTH(T71)&lt;7,VLOOKUP(R71,références!$A$2:$D$14,3,FALSE),VLOOKUP(R71,références!$A$2:$D$14,4,FALSE)))</f>
        <v>0</v>
      </c>
      <c r="W71" s="55"/>
      <c r="X71" s="73"/>
      <c r="Y71" s="70"/>
    </row>
    <row r="72" spans="1:30" ht="39.9" customHeight="1" thickBot="1" x14ac:dyDescent="0.3">
      <c r="A72" s="74"/>
      <c r="B72" s="74"/>
      <c r="C72" s="77"/>
      <c r="D72" s="74"/>
      <c r="E72" s="77"/>
      <c r="F72" s="47"/>
      <c r="G72" s="39"/>
      <c r="H72" s="74"/>
      <c r="I72" s="39"/>
      <c r="J72" s="39"/>
      <c r="K72" s="36"/>
      <c r="L72" s="39"/>
      <c r="M72" s="8" t="str">
        <f>IF(ISBLANK(K72),"",VLOOKUP(K72,références!$A$18:$B$30,2,FALSE)*'enregistrement '!L72)</f>
        <v/>
      </c>
      <c r="N72" s="48"/>
      <c r="O72" s="74"/>
      <c r="P72" s="80"/>
      <c r="Q72" s="39"/>
      <c r="R72" s="39"/>
      <c r="S72" s="39"/>
      <c r="T72" s="39"/>
      <c r="U72" s="8">
        <f>IF(ISBLANK(R72),0,S72*VLOOKUP(R72,références!$A$2:$D$14,2,FALSE))</f>
        <v>0</v>
      </c>
      <c r="V72" s="8">
        <f>IF(ISBLANK(T72),0,IF(MONTH(T72)&lt;7,VLOOKUP(R72,références!$A$2:$D$14,3,FALSE),VLOOKUP(R72,références!$A$2:$D$14,4,FALSE)))</f>
        <v>0</v>
      </c>
      <c r="W72" s="56"/>
      <c r="X72" s="74"/>
      <c r="Y72" s="71"/>
    </row>
    <row r="73" spans="1:30" ht="39.9" customHeight="1" thickBot="1" x14ac:dyDescent="0.3">
      <c r="A73" s="72"/>
      <c r="B73" s="72"/>
      <c r="C73" s="75"/>
      <c r="D73" s="72"/>
      <c r="E73" s="75"/>
      <c r="F73" s="41"/>
      <c r="G73" s="35"/>
      <c r="H73" s="72"/>
      <c r="I73" s="35"/>
      <c r="J73" s="35"/>
      <c r="K73" s="36"/>
      <c r="L73" s="35"/>
      <c r="M73" s="8" t="str">
        <f>IF(ISBLANK(K73),"",VLOOKUP(K73,références!$A$18:$B$30,2,FALSE)*'enregistrement '!L73)</f>
        <v/>
      </c>
      <c r="N73" s="42"/>
      <c r="O73" s="72"/>
      <c r="P73" s="78"/>
      <c r="Q73" s="35"/>
      <c r="R73" s="35"/>
      <c r="S73" s="35"/>
      <c r="T73" s="35"/>
      <c r="U73" s="8">
        <f>IF(ISBLANK(R73),0,S73*VLOOKUP(R73,références!$A$2:$D$14,2,FALSE))</f>
        <v>0</v>
      </c>
      <c r="V73" s="8">
        <f>IF(ISBLANK(T73),0,IF(MONTH(T73)&lt;7,VLOOKUP(R73,références!$A$2:$D$14,3,FALSE),VLOOKUP(R73,références!$A$2:$D$14,4,FALSE)))</f>
        <v>0</v>
      </c>
      <c r="W73" s="54">
        <f>U73*V73+U74*V74+U75*V75+U76*V76</f>
        <v>0</v>
      </c>
      <c r="X73" s="72"/>
      <c r="Y73" s="69"/>
    </row>
    <row r="74" spans="1:30" ht="39.9" customHeight="1" thickBot="1" x14ac:dyDescent="0.3">
      <c r="A74" s="73"/>
      <c r="B74" s="73"/>
      <c r="C74" s="76"/>
      <c r="D74" s="73"/>
      <c r="E74" s="76"/>
      <c r="F74" s="44"/>
      <c r="G74" s="38"/>
      <c r="H74" s="73"/>
      <c r="I74" s="38"/>
      <c r="J74" s="38"/>
      <c r="K74" s="36"/>
      <c r="L74" s="38"/>
      <c r="M74" s="8" t="str">
        <f>IF(ISBLANK(K74),"",VLOOKUP(K74,références!$A$18:$B$30,2,FALSE)*'enregistrement '!L74)</f>
        <v/>
      </c>
      <c r="N74" s="45"/>
      <c r="O74" s="73"/>
      <c r="P74" s="79"/>
      <c r="Q74" s="38"/>
      <c r="R74" s="38"/>
      <c r="S74" s="38"/>
      <c r="T74" s="38"/>
      <c r="U74" s="8">
        <f>IF(ISBLANK(R74),0,S74*VLOOKUP(R74,références!$A$2:$D$14,2,FALSE))</f>
        <v>0</v>
      </c>
      <c r="V74" s="8">
        <f>IF(ISBLANK(T74),0,IF(MONTH(T74)&lt;7,VLOOKUP(R74,références!$A$2:$D$14,3,FALSE),VLOOKUP(R74,références!$A$2:$D$14,4,FALSE)))</f>
        <v>0</v>
      </c>
      <c r="W74" s="55"/>
      <c r="X74" s="73"/>
      <c r="Y74" s="70"/>
    </row>
    <row r="75" spans="1:30" ht="39.9" customHeight="1" thickBot="1" x14ac:dyDescent="0.3">
      <c r="A75" s="73"/>
      <c r="B75" s="73"/>
      <c r="C75" s="76"/>
      <c r="D75" s="73"/>
      <c r="E75" s="76"/>
      <c r="F75" s="44"/>
      <c r="G75" s="38"/>
      <c r="H75" s="73"/>
      <c r="I75" s="38"/>
      <c r="J75" s="38"/>
      <c r="K75" s="36"/>
      <c r="L75" s="38"/>
      <c r="M75" s="8" t="str">
        <f>IF(ISBLANK(K75),"",VLOOKUP(K75,références!$A$18:$B$30,2,FALSE)*'enregistrement '!L75)</f>
        <v/>
      </c>
      <c r="N75" s="45"/>
      <c r="O75" s="73"/>
      <c r="P75" s="79"/>
      <c r="Q75" s="38"/>
      <c r="R75" s="38"/>
      <c r="S75" s="38"/>
      <c r="T75" s="38"/>
      <c r="U75" s="8">
        <f>IF(ISBLANK(R75),0,S75*VLOOKUP(R75,références!$A$2:$D$14,2,FALSE))</f>
        <v>0</v>
      </c>
      <c r="V75" s="8">
        <f>IF(ISBLANK(T75),0,IF(MONTH(T75)&lt;7,VLOOKUP(R75,références!$A$2:$D$14,3,FALSE),VLOOKUP(R75,références!$A$2:$D$14,4,FALSE)))</f>
        <v>0</v>
      </c>
      <c r="W75" s="55"/>
      <c r="X75" s="73"/>
      <c r="Y75" s="70"/>
    </row>
    <row r="76" spans="1:30" ht="39.9" customHeight="1" thickBot="1" x14ac:dyDescent="0.3">
      <c r="A76" s="74"/>
      <c r="B76" s="74"/>
      <c r="C76" s="77"/>
      <c r="D76" s="74"/>
      <c r="E76" s="77"/>
      <c r="F76" s="47"/>
      <c r="G76" s="39"/>
      <c r="H76" s="74"/>
      <c r="I76" s="39"/>
      <c r="J76" s="39"/>
      <c r="K76" s="36"/>
      <c r="L76" s="39"/>
      <c r="M76" s="8" t="str">
        <f>IF(ISBLANK(K76),"",VLOOKUP(K76,références!$A$18:$B$30,2,FALSE)*'enregistrement '!L76)</f>
        <v/>
      </c>
      <c r="N76" s="48"/>
      <c r="O76" s="74"/>
      <c r="P76" s="80"/>
      <c r="Q76" s="39"/>
      <c r="R76" s="39"/>
      <c r="S76" s="39"/>
      <c r="T76" s="39"/>
      <c r="U76" s="8">
        <f>IF(ISBLANK(R76),0,S76*VLOOKUP(R76,références!$A$2:$D$14,2,FALSE))</f>
        <v>0</v>
      </c>
      <c r="V76" s="8">
        <f>IF(ISBLANK(T76),0,IF(MONTH(T76)&lt;7,VLOOKUP(R76,références!$A$2:$D$14,3,FALSE),VLOOKUP(R76,références!$A$2:$D$14,4,FALSE)))</f>
        <v>0</v>
      </c>
      <c r="W76" s="56"/>
      <c r="X76" s="74"/>
      <c r="Y76" s="71"/>
    </row>
    <row r="77" spans="1:30" ht="39.9" customHeight="1" thickBot="1" x14ac:dyDescent="0.3">
      <c r="A77" s="72"/>
      <c r="B77" s="72"/>
      <c r="C77" s="75"/>
      <c r="D77" s="72"/>
      <c r="E77" s="75"/>
      <c r="F77" s="41"/>
      <c r="G77" s="35"/>
      <c r="H77" s="72"/>
      <c r="I77" s="35"/>
      <c r="J77" s="35"/>
      <c r="K77" s="36"/>
      <c r="L77" s="35"/>
      <c r="M77" s="8" t="str">
        <f>IF(ISBLANK(K77),"",VLOOKUP(K77,références!$A$18:$B$30,2,FALSE)*'enregistrement '!L77)</f>
        <v/>
      </c>
      <c r="N77" s="42"/>
      <c r="O77" s="72"/>
      <c r="P77" s="78"/>
      <c r="Q77" s="35"/>
      <c r="R77" s="35"/>
      <c r="S77" s="35"/>
      <c r="T77" s="35"/>
      <c r="U77" s="8">
        <f>IF(ISBLANK(R77),0,S77*VLOOKUP(R77,références!$A$2:$D$14,2,FALSE))</f>
        <v>0</v>
      </c>
      <c r="V77" s="8">
        <f>IF(ISBLANK(T77),0,IF(MONTH(T77)&lt;7,VLOOKUP(R77,références!$A$2:$D$14,3,FALSE),VLOOKUP(R77,références!$A$2:$D$14,4,FALSE)))</f>
        <v>0</v>
      </c>
      <c r="W77" s="54">
        <f>U77*V77+U78*V78+U79*V79+U80*V80</f>
        <v>0</v>
      </c>
      <c r="X77" s="72"/>
      <c r="Y77" s="69"/>
    </row>
    <row r="78" spans="1:30" ht="39.9" customHeight="1" thickBot="1" x14ac:dyDescent="0.3">
      <c r="A78" s="73"/>
      <c r="B78" s="73"/>
      <c r="C78" s="76"/>
      <c r="D78" s="73"/>
      <c r="E78" s="76"/>
      <c r="F78" s="44"/>
      <c r="G78" s="38"/>
      <c r="H78" s="73"/>
      <c r="I78" s="38"/>
      <c r="J78" s="38"/>
      <c r="K78" s="36"/>
      <c r="L78" s="38"/>
      <c r="M78" s="8" t="str">
        <f>IF(ISBLANK(K78),"",VLOOKUP(K78,références!$A$18:$B$30,2,FALSE)*'enregistrement '!L78)</f>
        <v/>
      </c>
      <c r="N78" s="45"/>
      <c r="O78" s="73"/>
      <c r="P78" s="79"/>
      <c r="Q78" s="38"/>
      <c r="R78" s="38"/>
      <c r="S78" s="38"/>
      <c r="T78" s="38"/>
      <c r="U78" s="8">
        <f>IF(ISBLANK(R78),0,S78*VLOOKUP(R78,références!$A$2:$D$14,2,FALSE))</f>
        <v>0</v>
      </c>
      <c r="V78" s="8">
        <f>IF(ISBLANK(T78),0,IF(MONTH(T78)&lt;7,VLOOKUP(R78,références!$A$2:$D$14,3,FALSE),VLOOKUP(R78,références!$A$2:$D$14,4,FALSE)))</f>
        <v>0</v>
      </c>
      <c r="W78" s="55"/>
      <c r="X78" s="73"/>
      <c r="Y78" s="70"/>
    </row>
    <row r="79" spans="1:30" ht="39.9" customHeight="1" thickBot="1" x14ac:dyDescent="0.3">
      <c r="A79" s="73"/>
      <c r="B79" s="73"/>
      <c r="C79" s="76"/>
      <c r="D79" s="73"/>
      <c r="E79" s="76"/>
      <c r="F79" s="44"/>
      <c r="G79" s="38"/>
      <c r="H79" s="73"/>
      <c r="I79" s="38"/>
      <c r="J79" s="38"/>
      <c r="K79" s="36"/>
      <c r="L79" s="38"/>
      <c r="M79" s="8" t="str">
        <f>IF(ISBLANK(K79),"",VLOOKUP(K79,références!$A$18:$B$30,2,FALSE)*'enregistrement '!L79)</f>
        <v/>
      </c>
      <c r="N79" s="45"/>
      <c r="O79" s="73"/>
      <c r="P79" s="79"/>
      <c r="Q79" s="38"/>
      <c r="R79" s="38"/>
      <c r="S79" s="38"/>
      <c r="T79" s="38"/>
      <c r="U79" s="8">
        <f>IF(ISBLANK(R79),0,S79*VLOOKUP(R79,références!$A$2:$D$14,2,FALSE))</f>
        <v>0</v>
      </c>
      <c r="V79" s="8">
        <f>IF(ISBLANK(T79),0,IF(MONTH(T79)&lt;7,VLOOKUP(R79,références!$A$2:$D$14,3,FALSE),VLOOKUP(R79,références!$A$2:$D$14,4,FALSE)))</f>
        <v>0</v>
      </c>
      <c r="W79" s="55"/>
      <c r="X79" s="73"/>
      <c r="Y79" s="70"/>
    </row>
    <row r="80" spans="1:30" ht="39.9" customHeight="1" thickBot="1" x14ac:dyDescent="0.3">
      <c r="A80" s="74"/>
      <c r="B80" s="74"/>
      <c r="C80" s="77"/>
      <c r="D80" s="74"/>
      <c r="E80" s="77"/>
      <c r="F80" s="47"/>
      <c r="G80" s="39"/>
      <c r="H80" s="74"/>
      <c r="I80" s="39"/>
      <c r="J80" s="39"/>
      <c r="K80" s="36"/>
      <c r="L80" s="39"/>
      <c r="M80" s="8" t="str">
        <f>IF(ISBLANK(K80),"",VLOOKUP(K80,références!$A$18:$B$30,2,FALSE)*'enregistrement '!L80)</f>
        <v/>
      </c>
      <c r="N80" s="48"/>
      <c r="O80" s="74"/>
      <c r="P80" s="80"/>
      <c r="Q80" s="39"/>
      <c r="R80" s="39"/>
      <c r="S80" s="39"/>
      <c r="T80" s="39"/>
      <c r="U80" s="8">
        <f>IF(ISBLANK(R80),0,S80*VLOOKUP(R80,références!$A$2:$D$14,2,FALSE))</f>
        <v>0</v>
      </c>
      <c r="V80" s="8">
        <f>IF(ISBLANK(T80),0,IF(MONTH(T80)&lt;7,VLOOKUP(R80,références!$A$2:$D$14,3,FALSE),VLOOKUP(R80,références!$A$2:$D$14,4,FALSE)))</f>
        <v>0</v>
      </c>
      <c r="W80" s="56"/>
      <c r="X80" s="74"/>
      <c r="Y80" s="71"/>
    </row>
    <row r="81" spans="1:25" ht="39.9" customHeight="1" thickBot="1" x14ac:dyDescent="0.3">
      <c r="A81" s="72"/>
      <c r="B81" s="72"/>
      <c r="C81" s="75"/>
      <c r="D81" s="72"/>
      <c r="E81" s="75"/>
      <c r="F81" s="41"/>
      <c r="G81" s="35"/>
      <c r="H81" s="72"/>
      <c r="I81" s="35"/>
      <c r="J81" s="35"/>
      <c r="K81" s="36"/>
      <c r="L81" s="35"/>
      <c r="M81" s="8" t="str">
        <f>IF(ISBLANK(K81),"",VLOOKUP(K81,références!$A$18:$B$30,2,FALSE)*'enregistrement '!L81)</f>
        <v/>
      </c>
      <c r="N81" s="42"/>
      <c r="O81" s="72"/>
      <c r="P81" s="78"/>
      <c r="Q81" s="35"/>
      <c r="R81" s="35"/>
      <c r="S81" s="35"/>
      <c r="T81" s="35"/>
      <c r="U81" s="8">
        <f>IF(ISBLANK(R81),0,S81*VLOOKUP(R81,références!$A$2:$D$14,2,FALSE))</f>
        <v>0</v>
      </c>
      <c r="V81" s="8">
        <f>IF(ISBLANK(T81),0,IF(MONTH(T81)&lt;7,VLOOKUP(R81,références!$A$2:$D$14,3,FALSE),VLOOKUP(R81,références!$A$2:$D$14,4,FALSE)))</f>
        <v>0</v>
      </c>
      <c r="W81" s="54">
        <f>U81*V81+U82*V82+U83*V83+U84*V84</f>
        <v>0</v>
      </c>
      <c r="X81" s="72"/>
      <c r="Y81" s="69"/>
    </row>
    <row r="82" spans="1:25" ht="39.9" customHeight="1" thickBot="1" x14ac:dyDescent="0.3">
      <c r="A82" s="73"/>
      <c r="B82" s="73"/>
      <c r="C82" s="76"/>
      <c r="D82" s="73"/>
      <c r="E82" s="76"/>
      <c r="F82" s="44"/>
      <c r="G82" s="38"/>
      <c r="H82" s="73"/>
      <c r="I82" s="38"/>
      <c r="J82" s="38"/>
      <c r="K82" s="36"/>
      <c r="L82" s="38"/>
      <c r="M82" s="8" t="str">
        <f>IF(ISBLANK(K82),"",VLOOKUP(K82,références!$A$18:$B$30,2,FALSE)*'enregistrement '!L82)</f>
        <v/>
      </c>
      <c r="N82" s="45"/>
      <c r="O82" s="73"/>
      <c r="P82" s="79"/>
      <c r="Q82" s="38"/>
      <c r="R82" s="38"/>
      <c r="S82" s="38"/>
      <c r="T82" s="38"/>
      <c r="U82" s="8">
        <f>IF(ISBLANK(R82),0,S82*VLOOKUP(R82,références!$A$2:$D$14,2,FALSE))</f>
        <v>0</v>
      </c>
      <c r="V82" s="8">
        <f>IF(ISBLANK(T82),0,IF(MONTH(T82)&lt;7,VLOOKUP(R82,références!$A$2:$D$14,3,FALSE),VLOOKUP(R82,références!$A$2:$D$14,4,FALSE)))</f>
        <v>0</v>
      </c>
      <c r="W82" s="55"/>
      <c r="X82" s="73"/>
      <c r="Y82" s="70"/>
    </row>
    <row r="83" spans="1:25" ht="39.9" customHeight="1" thickBot="1" x14ac:dyDescent="0.3">
      <c r="A83" s="73"/>
      <c r="B83" s="73"/>
      <c r="C83" s="76"/>
      <c r="D83" s="73"/>
      <c r="E83" s="76"/>
      <c r="F83" s="44"/>
      <c r="G83" s="38"/>
      <c r="H83" s="73"/>
      <c r="I83" s="38"/>
      <c r="J83" s="38"/>
      <c r="K83" s="36"/>
      <c r="L83" s="38"/>
      <c r="M83" s="8" t="str">
        <f>IF(ISBLANK(K83),"",VLOOKUP(K83,références!$A$18:$B$30,2,FALSE)*'enregistrement '!L83)</f>
        <v/>
      </c>
      <c r="N83" s="45"/>
      <c r="O83" s="73"/>
      <c r="P83" s="79"/>
      <c r="Q83" s="38"/>
      <c r="R83" s="38"/>
      <c r="S83" s="38"/>
      <c r="T83" s="38"/>
      <c r="U83" s="8">
        <f>IF(ISBLANK(R83),0,S83*VLOOKUP(R83,références!$A$2:$D$14,2,FALSE))</f>
        <v>0</v>
      </c>
      <c r="V83" s="8">
        <f>IF(ISBLANK(T83),0,IF(MONTH(T83)&lt;7,VLOOKUP(R83,références!$A$2:$D$14,3,FALSE),VLOOKUP(R83,références!$A$2:$D$14,4,FALSE)))</f>
        <v>0</v>
      </c>
      <c r="W83" s="55"/>
      <c r="X83" s="73"/>
      <c r="Y83" s="70"/>
    </row>
    <row r="84" spans="1:25" ht="39.9" customHeight="1" thickBot="1" x14ac:dyDescent="0.3">
      <c r="A84" s="74"/>
      <c r="B84" s="74"/>
      <c r="C84" s="77"/>
      <c r="D84" s="74"/>
      <c r="E84" s="77"/>
      <c r="F84" s="47"/>
      <c r="G84" s="39"/>
      <c r="H84" s="74"/>
      <c r="I84" s="39"/>
      <c r="J84" s="39"/>
      <c r="K84" s="36"/>
      <c r="L84" s="39"/>
      <c r="M84" s="8" t="str">
        <f>IF(ISBLANK(K84),"",VLOOKUP(K84,références!$A$18:$B$30,2,FALSE)*'enregistrement '!L84)</f>
        <v/>
      </c>
      <c r="N84" s="48"/>
      <c r="O84" s="74"/>
      <c r="P84" s="80"/>
      <c r="Q84" s="39"/>
      <c r="R84" s="39"/>
      <c r="S84" s="39"/>
      <c r="T84" s="39"/>
      <c r="U84" s="8">
        <f>IF(ISBLANK(R84),0,S84*VLOOKUP(R84,références!$A$2:$D$14,2,FALSE))</f>
        <v>0</v>
      </c>
      <c r="V84" s="8">
        <f>IF(ISBLANK(T84),0,IF(MONTH(T84)&lt;7,VLOOKUP(R84,références!$A$2:$D$14,3,FALSE),VLOOKUP(R84,références!$A$2:$D$14,4,FALSE)))</f>
        <v>0</v>
      </c>
      <c r="W84" s="56"/>
      <c r="X84" s="74"/>
      <c r="Y84" s="71"/>
    </row>
    <row r="85" spans="1:25" ht="39.9" customHeight="1" thickBot="1" x14ac:dyDescent="0.3">
      <c r="A85" s="72"/>
      <c r="B85" s="72"/>
      <c r="C85" s="75"/>
      <c r="D85" s="72"/>
      <c r="E85" s="75"/>
      <c r="F85" s="41"/>
      <c r="G85" s="35"/>
      <c r="H85" s="72"/>
      <c r="I85" s="35"/>
      <c r="J85" s="35"/>
      <c r="K85" s="36"/>
      <c r="L85" s="35"/>
      <c r="M85" s="8" t="str">
        <f>IF(ISBLANK(K85),"",VLOOKUP(K85,références!$A$18:$B$30,2,FALSE)*'enregistrement '!L85)</f>
        <v/>
      </c>
      <c r="N85" s="42"/>
      <c r="O85" s="72"/>
      <c r="P85" s="78"/>
      <c r="Q85" s="35"/>
      <c r="R85" s="35"/>
      <c r="S85" s="35"/>
      <c r="T85" s="35"/>
      <c r="U85" s="8">
        <f>IF(ISBLANK(R85),0,S85*VLOOKUP(R85,références!$A$2:$D$14,2,FALSE))</f>
        <v>0</v>
      </c>
      <c r="V85" s="8">
        <f>IF(ISBLANK(T85),0,IF(MONTH(T85)&lt;7,VLOOKUP(R85,références!$A$2:$D$14,3,FALSE),VLOOKUP(R85,références!$A$2:$D$14,4,FALSE)))</f>
        <v>0</v>
      </c>
      <c r="W85" s="54">
        <f>U85*V85+U86*V86+U87*V87+U88*V88</f>
        <v>0</v>
      </c>
      <c r="X85" s="72"/>
      <c r="Y85" s="69"/>
    </row>
    <row r="86" spans="1:25" ht="39.9" customHeight="1" thickBot="1" x14ac:dyDescent="0.3">
      <c r="A86" s="73"/>
      <c r="B86" s="73"/>
      <c r="C86" s="76"/>
      <c r="D86" s="73"/>
      <c r="E86" s="76"/>
      <c r="F86" s="44"/>
      <c r="G86" s="38"/>
      <c r="H86" s="73"/>
      <c r="I86" s="38"/>
      <c r="J86" s="38"/>
      <c r="K86" s="36"/>
      <c r="L86" s="38"/>
      <c r="M86" s="8" t="str">
        <f>IF(ISBLANK(K86),"",VLOOKUP(K86,références!$A$18:$B$30,2,FALSE)*'enregistrement '!L86)</f>
        <v/>
      </c>
      <c r="N86" s="45"/>
      <c r="O86" s="73"/>
      <c r="P86" s="79"/>
      <c r="Q86" s="38"/>
      <c r="R86" s="38"/>
      <c r="S86" s="38"/>
      <c r="T86" s="38"/>
      <c r="U86" s="8">
        <f>IF(ISBLANK(R86),0,S86*VLOOKUP(R86,références!$A$2:$D$14,2,FALSE))</f>
        <v>0</v>
      </c>
      <c r="V86" s="8">
        <f>IF(ISBLANK(T86),0,IF(MONTH(T86)&lt;7,VLOOKUP(R86,références!$A$2:$D$14,3,FALSE),VLOOKUP(R86,références!$A$2:$D$14,4,FALSE)))</f>
        <v>0</v>
      </c>
      <c r="W86" s="55"/>
      <c r="X86" s="73"/>
      <c r="Y86" s="70"/>
    </row>
    <row r="87" spans="1:25" ht="39.9" customHeight="1" thickBot="1" x14ac:dyDescent="0.3">
      <c r="A87" s="73"/>
      <c r="B87" s="73"/>
      <c r="C87" s="76"/>
      <c r="D87" s="73"/>
      <c r="E87" s="76"/>
      <c r="F87" s="44"/>
      <c r="G87" s="38"/>
      <c r="H87" s="73"/>
      <c r="I87" s="38"/>
      <c r="J87" s="38"/>
      <c r="K87" s="36"/>
      <c r="L87" s="38"/>
      <c r="M87" s="8" t="str">
        <f>IF(ISBLANK(K87),"",VLOOKUP(K87,références!$A$18:$B$30,2,FALSE)*'enregistrement '!L87)</f>
        <v/>
      </c>
      <c r="N87" s="45"/>
      <c r="O87" s="73"/>
      <c r="P87" s="79"/>
      <c r="Q87" s="38"/>
      <c r="R87" s="38"/>
      <c r="S87" s="38"/>
      <c r="T87" s="38"/>
      <c r="U87" s="8">
        <f>IF(ISBLANK(R87),0,S87*VLOOKUP(R87,références!$A$2:$D$14,2,FALSE))</f>
        <v>0</v>
      </c>
      <c r="V87" s="8">
        <f>IF(ISBLANK(T87),0,IF(MONTH(T87)&lt;7,VLOOKUP(R87,références!$A$2:$D$14,3,FALSE),VLOOKUP(R87,références!$A$2:$D$14,4,FALSE)))</f>
        <v>0</v>
      </c>
      <c r="W87" s="55"/>
      <c r="X87" s="73"/>
      <c r="Y87" s="70"/>
    </row>
    <row r="88" spans="1:25" ht="39.9" customHeight="1" thickBot="1" x14ac:dyDescent="0.3">
      <c r="A88" s="74"/>
      <c r="B88" s="74"/>
      <c r="C88" s="77"/>
      <c r="D88" s="74"/>
      <c r="E88" s="77"/>
      <c r="F88" s="47"/>
      <c r="G88" s="39"/>
      <c r="H88" s="74"/>
      <c r="I88" s="39"/>
      <c r="J88" s="39"/>
      <c r="K88" s="36"/>
      <c r="L88" s="39"/>
      <c r="M88" s="8" t="str">
        <f>IF(ISBLANK(K88),"",VLOOKUP(K88,références!$A$18:$B$30,2,FALSE)*'enregistrement '!L88)</f>
        <v/>
      </c>
      <c r="N88" s="48"/>
      <c r="O88" s="74"/>
      <c r="P88" s="80"/>
      <c r="Q88" s="39"/>
      <c r="R88" s="39"/>
      <c r="S88" s="39"/>
      <c r="T88" s="39"/>
      <c r="U88" s="8">
        <f>IF(ISBLANK(R88),0,S88*VLOOKUP(R88,références!$A$2:$D$14,2,FALSE))</f>
        <v>0</v>
      </c>
      <c r="V88" s="8">
        <f>IF(ISBLANK(T88),0,IF(MONTH(T88)&lt;7,VLOOKUP(R88,références!$A$2:$D$14,3,FALSE),VLOOKUP(R88,références!$A$2:$D$14,4,FALSE)))</f>
        <v>0</v>
      </c>
      <c r="W88" s="56"/>
      <c r="X88" s="74"/>
      <c r="Y88" s="71"/>
    </row>
    <row r="89" spans="1:25" ht="39.9" customHeight="1" thickBot="1" x14ac:dyDescent="0.3">
      <c r="A89" s="72"/>
      <c r="B89" s="72"/>
      <c r="C89" s="75"/>
      <c r="D89" s="72"/>
      <c r="E89" s="75"/>
      <c r="F89" s="41"/>
      <c r="G89" s="35"/>
      <c r="H89" s="72"/>
      <c r="I89" s="35"/>
      <c r="J89" s="35"/>
      <c r="K89" s="36"/>
      <c r="L89" s="35"/>
      <c r="M89" s="8" t="str">
        <f>IF(ISBLANK(K89),"",VLOOKUP(K89,références!$A$18:$B$30,2,FALSE)*'enregistrement '!L89)</f>
        <v/>
      </c>
      <c r="N89" s="42"/>
      <c r="O89" s="72"/>
      <c r="P89" s="78"/>
      <c r="Q89" s="35"/>
      <c r="R89" s="35"/>
      <c r="S89" s="35"/>
      <c r="T89" s="35"/>
      <c r="U89" s="8">
        <f>IF(ISBLANK(R89),0,S89*VLOOKUP(R89,références!$A$2:$D$14,2,FALSE))</f>
        <v>0</v>
      </c>
      <c r="V89" s="8">
        <f>IF(ISBLANK(T89),0,IF(MONTH(T89)&lt;7,VLOOKUP(R89,références!$A$2:$D$14,3,FALSE),VLOOKUP(R89,références!$A$2:$D$14,4,FALSE)))</f>
        <v>0</v>
      </c>
      <c r="W89" s="54">
        <f>U89*V89+U90*V90+U91*V91+U92*V92</f>
        <v>0</v>
      </c>
      <c r="X89" s="72"/>
      <c r="Y89" s="69"/>
    </row>
    <row r="90" spans="1:25" ht="39.9" customHeight="1" thickBot="1" x14ac:dyDescent="0.3">
      <c r="A90" s="73"/>
      <c r="B90" s="73"/>
      <c r="C90" s="76"/>
      <c r="D90" s="73"/>
      <c r="E90" s="76"/>
      <c r="F90" s="44"/>
      <c r="G90" s="38"/>
      <c r="H90" s="73"/>
      <c r="I90" s="38"/>
      <c r="J90" s="38"/>
      <c r="K90" s="36"/>
      <c r="L90" s="38"/>
      <c r="M90" s="8" t="str">
        <f>IF(ISBLANK(K90),"",VLOOKUP(K90,références!$A$18:$B$30,2,FALSE)*'enregistrement '!L90)</f>
        <v/>
      </c>
      <c r="N90" s="45"/>
      <c r="O90" s="73"/>
      <c r="P90" s="79"/>
      <c r="Q90" s="38"/>
      <c r="R90" s="38"/>
      <c r="S90" s="38"/>
      <c r="T90" s="38"/>
      <c r="U90" s="8">
        <f>IF(ISBLANK(R90),0,S90*VLOOKUP(R90,références!$A$2:$D$14,2,FALSE))</f>
        <v>0</v>
      </c>
      <c r="V90" s="8">
        <f>IF(ISBLANK(T90),0,IF(MONTH(T90)&lt;7,VLOOKUP(R90,références!$A$2:$D$14,3,FALSE),VLOOKUP(R90,références!$A$2:$D$14,4,FALSE)))</f>
        <v>0</v>
      </c>
      <c r="W90" s="55"/>
      <c r="X90" s="73"/>
      <c r="Y90" s="70"/>
    </row>
    <row r="91" spans="1:25" ht="39.9" customHeight="1" thickBot="1" x14ac:dyDescent="0.3">
      <c r="A91" s="73"/>
      <c r="B91" s="73"/>
      <c r="C91" s="76"/>
      <c r="D91" s="73"/>
      <c r="E91" s="76"/>
      <c r="F91" s="44"/>
      <c r="G91" s="38"/>
      <c r="H91" s="73"/>
      <c r="I91" s="38"/>
      <c r="J91" s="38"/>
      <c r="K91" s="36"/>
      <c r="L91" s="38"/>
      <c r="M91" s="8" t="str">
        <f>IF(ISBLANK(K91),"",VLOOKUP(K91,références!$A$18:$B$30,2,FALSE)*'enregistrement '!L91)</f>
        <v/>
      </c>
      <c r="N91" s="45"/>
      <c r="O91" s="73"/>
      <c r="P91" s="79"/>
      <c r="Q91" s="38"/>
      <c r="R91" s="38"/>
      <c r="S91" s="38"/>
      <c r="T91" s="38"/>
      <c r="U91" s="8">
        <f>IF(ISBLANK(R91),0,S91*VLOOKUP(R91,références!$A$2:$D$14,2,FALSE))</f>
        <v>0</v>
      </c>
      <c r="V91" s="8">
        <f>IF(ISBLANK(T91),0,IF(MONTH(T91)&lt;7,VLOOKUP(R91,références!$A$2:$D$14,3,FALSE),VLOOKUP(R91,références!$A$2:$D$14,4,FALSE)))</f>
        <v>0</v>
      </c>
      <c r="W91" s="55"/>
      <c r="X91" s="73"/>
      <c r="Y91" s="70"/>
    </row>
    <row r="92" spans="1:25" ht="39.9" customHeight="1" thickBot="1" x14ac:dyDescent="0.3">
      <c r="A92" s="74"/>
      <c r="B92" s="74"/>
      <c r="C92" s="77"/>
      <c r="D92" s="74"/>
      <c r="E92" s="77"/>
      <c r="F92" s="47"/>
      <c r="G92" s="39"/>
      <c r="H92" s="74"/>
      <c r="I92" s="39"/>
      <c r="J92" s="39"/>
      <c r="K92" s="36"/>
      <c r="L92" s="39"/>
      <c r="M92" s="8" t="str">
        <f>IF(ISBLANK(K92),"",VLOOKUP(K92,références!$A$18:$B$30,2,FALSE)*'enregistrement '!L92)</f>
        <v/>
      </c>
      <c r="N92" s="48"/>
      <c r="O92" s="74"/>
      <c r="P92" s="80"/>
      <c r="Q92" s="39"/>
      <c r="R92" s="39"/>
      <c r="S92" s="39"/>
      <c r="T92" s="39"/>
      <c r="U92" s="8">
        <f>IF(ISBLANK(R92),0,S92*VLOOKUP(R92,références!$A$2:$D$14,2,FALSE))</f>
        <v>0</v>
      </c>
      <c r="V92" s="8">
        <f>IF(ISBLANK(T92),0,IF(MONTH(T92)&lt;7,VLOOKUP(R92,références!$A$2:$D$14,3,FALSE),VLOOKUP(R92,références!$A$2:$D$14,4,FALSE)))</f>
        <v>0</v>
      </c>
      <c r="W92" s="56"/>
      <c r="X92" s="74"/>
      <c r="Y92" s="71"/>
    </row>
    <row r="93" spans="1:25" ht="39.9" customHeight="1" thickBot="1" x14ac:dyDescent="0.3">
      <c r="A93" s="72"/>
      <c r="B93" s="72"/>
      <c r="C93" s="75"/>
      <c r="D93" s="72"/>
      <c r="E93" s="75"/>
      <c r="F93" s="41"/>
      <c r="G93" s="35"/>
      <c r="H93" s="72"/>
      <c r="I93" s="35"/>
      <c r="J93" s="35"/>
      <c r="K93" s="36"/>
      <c r="L93" s="35"/>
      <c r="M93" s="8" t="str">
        <f>IF(ISBLANK(K93),"",VLOOKUP(K93,références!$A$18:$B$30,2,FALSE)*'enregistrement '!L93)</f>
        <v/>
      </c>
      <c r="N93" s="42"/>
      <c r="O93" s="72"/>
      <c r="P93" s="78"/>
      <c r="Q93" s="35"/>
      <c r="R93" s="35"/>
      <c r="S93" s="35"/>
      <c r="T93" s="35"/>
      <c r="U93" s="8">
        <f>IF(ISBLANK(R93),0,S93*VLOOKUP(R93,références!$A$2:$D$14,2,FALSE))</f>
        <v>0</v>
      </c>
      <c r="V93" s="8">
        <f>IF(ISBLANK(T93),0,IF(MONTH(T93)&lt;7,VLOOKUP(R93,références!$A$2:$D$14,3,FALSE),VLOOKUP(R93,références!$A$2:$D$14,4,FALSE)))</f>
        <v>0</v>
      </c>
      <c r="W93" s="54">
        <f>U93*V93+U94*V94+U95*V95+U96*V96</f>
        <v>0</v>
      </c>
      <c r="X93" s="72"/>
      <c r="Y93" s="69"/>
    </row>
    <row r="94" spans="1:25" ht="39.9" customHeight="1" thickBot="1" x14ac:dyDescent="0.3">
      <c r="A94" s="73"/>
      <c r="B94" s="73"/>
      <c r="C94" s="76"/>
      <c r="D94" s="73"/>
      <c r="E94" s="76"/>
      <c r="F94" s="44"/>
      <c r="G94" s="38"/>
      <c r="H94" s="73"/>
      <c r="I94" s="38"/>
      <c r="J94" s="38"/>
      <c r="K94" s="36"/>
      <c r="L94" s="38"/>
      <c r="M94" s="8" t="str">
        <f>IF(ISBLANK(K94),"",VLOOKUP(K94,références!$A$18:$B$30,2,FALSE)*'enregistrement '!L94)</f>
        <v/>
      </c>
      <c r="N94" s="45"/>
      <c r="O94" s="73"/>
      <c r="P94" s="79"/>
      <c r="Q94" s="38"/>
      <c r="R94" s="38"/>
      <c r="S94" s="38"/>
      <c r="T94" s="38"/>
      <c r="U94" s="8">
        <f>IF(ISBLANK(R94),0,S94*VLOOKUP(R94,références!$A$2:$D$14,2,FALSE))</f>
        <v>0</v>
      </c>
      <c r="V94" s="8">
        <f>IF(ISBLANK(T94),0,IF(MONTH(T94)&lt;7,VLOOKUP(R94,références!$A$2:$D$14,3,FALSE),VLOOKUP(R94,références!$A$2:$D$14,4,FALSE)))</f>
        <v>0</v>
      </c>
      <c r="W94" s="55"/>
      <c r="X94" s="73"/>
      <c r="Y94" s="70"/>
    </row>
    <row r="95" spans="1:25" ht="39.9" customHeight="1" thickBot="1" x14ac:dyDescent="0.3">
      <c r="A95" s="73"/>
      <c r="B95" s="73"/>
      <c r="C95" s="76"/>
      <c r="D95" s="73"/>
      <c r="E95" s="76"/>
      <c r="F95" s="44"/>
      <c r="G95" s="38"/>
      <c r="H95" s="73"/>
      <c r="I95" s="38"/>
      <c r="J95" s="38"/>
      <c r="K95" s="36"/>
      <c r="L95" s="38"/>
      <c r="M95" s="8" t="str">
        <f>IF(ISBLANK(K95),"",VLOOKUP(K95,références!$A$18:$B$30,2,FALSE)*'enregistrement '!L95)</f>
        <v/>
      </c>
      <c r="N95" s="45"/>
      <c r="O95" s="73"/>
      <c r="P95" s="79"/>
      <c r="Q95" s="38"/>
      <c r="R95" s="38"/>
      <c r="S95" s="38"/>
      <c r="T95" s="38"/>
      <c r="U95" s="8">
        <f>IF(ISBLANK(R95),0,S95*VLOOKUP(R95,références!$A$2:$D$14,2,FALSE))</f>
        <v>0</v>
      </c>
      <c r="V95" s="8">
        <f>IF(ISBLANK(T95),0,IF(MONTH(T95)&lt;7,VLOOKUP(R95,références!$A$2:$D$14,3,FALSE),VLOOKUP(R95,références!$A$2:$D$14,4,FALSE)))</f>
        <v>0</v>
      </c>
      <c r="W95" s="55"/>
      <c r="X95" s="73"/>
      <c r="Y95" s="70"/>
    </row>
    <row r="96" spans="1:25" ht="39.9" customHeight="1" thickBot="1" x14ac:dyDescent="0.3">
      <c r="A96" s="74"/>
      <c r="B96" s="74"/>
      <c r="C96" s="77"/>
      <c r="D96" s="74"/>
      <c r="E96" s="77"/>
      <c r="F96" s="47"/>
      <c r="G96" s="39"/>
      <c r="H96" s="74"/>
      <c r="I96" s="39"/>
      <c r="J96" s="39"/>
      <c r="K96" s="36"/>
      <c r="L96" s="39"/>
      <c r="M96" s="8" t="str">
        <f>IF(ISBLANK(K96),"",VLOOKUP(K96,références!$A$18:$B$30,2,FALSE)*'enregistrement '!L96)</f>
        <v/>
      </c>
      <c r="N96" s="48"/>
      <c r="O96" s="74"/>
      <c r="P96" s="80"/>
      <c r="Q96" s="39"/>
      <c r="R96" s="39"/>
      <c r="S96" s="39"/>
      <c r="T96" s="39"/>
      <c r="U96" s="8">
        <f>IF(ISBLANK(R96),0,S96*VLOOKUP(R96,références!$A$2:$D$14,2,FALSE))</f>
        <v>0</v>
      </c>
      <c r="V96" s="8">
        <f>IF(ISBLANK(T96),0,IF(MONTH(T96)&lt;7,VLOOKUP(R96,références!$A$2:$D$14,3,FALSE),VLOOKUP(R96,références!$A$2:$D$14,4,FALSE)))</f>
        <v>0</v>
      </c>
      <c r="W96" s="56"/>
      <c r="X96" s="74"/>
      <c r="Y96" s="71"/>
    </row>
    <row r="97" spans="1:25" ht="39.9" customHeight="1" thickBot="1" x14ac:dyDescent="0.3">
      <c r="A97" s="72"/>
      <c r="B97" s="72"/>
      <c r="C97" s="75"/>
      <c r="D97" s="72"/>
      <c r="E97" s="75"/>
      <c r="F97" s="41"/>
      <c r="G97" s="35"/>
      <c r="H97" s="72"/>
      <c r="I97" s="35"/>
      <c r="J97" s="35"/>
      <c r="K97" s="36"/>
      <c r="L97" s="35"/>
      <c r="M97" s="8" t="str">
        <f>IF(ISBLANK(K97),"",VLOOKUP(K97,références!$A$18:$B$30,2,FALSE)*'enregistrement '!L97)</f>
        <v/>
      </c>
      <c r="N97" s="42"/>
      <c r="O97" s="72"/>
      <c r="P97" s="78"/>
      <c r="Q97" s="35"/>
      <c r="R97" s="35"/>
      <c r="S97" s="35"/>
      <c r="T97" s="35"/>
      <c r="U97" s="8">
        <f>IF(ISBLANK(R97),0,S97*VLOOKUP(R97,références!$A$2:$D$14,2,FALSE))</f>
        <v>0</v>
      </c>
      <c r="V97" s="8">
        <f>IF(ISBLANK(T97),0,IF(MONTH(T97)&lt;7,VLOOKUP(R97,références!$A$2:$D$14,3,FALSE),VLOOKUP(R97,références!$A$2:$D$14,4,FALSE)))</f>
        <v>0</v>
      </c>
      <c r="W97" s="54">
        <f>U97*V97+U98*V98+U99*V99+U100*V100</f>
        <v>0</v>
      </c>
      <c r="X97" s="72"/>
      <c r="Y97" s="69"/>
    </row>
    <row r="98" spans="1:25" ht="39.9" customHeight="1" thickBot="1" x14ac:dyDescent="0.3">
      <c r="A98" s="73"/>
      <c r="B98" s="73"/>
      <c r="C98" s="76"/>
      <c r="D98" s="73"/>
      <c r="E98" s="76"/>
      <c r="F98" s="44"/>
      <c r="G98" s="38"/>
      <c r="H98" s="73"/>
      <c r="I98" s="38"/>
      <c r="J98" s="38"/>
      <c r="K98" s="36"/>
      <c r="L98" s="38"/>
      <c r="M98" s="8" t="str">
        <f>IF(ISBLANK(K98),"",VLOOKUP(K98,références!$A$18:$B$30,2,FALSE)*'enregistrement '!L98)</f>
        <v/>
      </c>
      <c r="N98" s="45"/>
      <c r="O98" s="73"/>
      <c r="P98" s="79"/>
      <c r="Q98" s="38"/>
      <c r="R98" s="38"/>
      <c r="S98" s="38"/>
      <c r="T98" s="38"/>
      <c r="U98" s="8">
        <f>IF(ISBLANK(R98),0,S98*VLOOKUP(R98,références!$A$2:$D$14,2,FALSE))</f>
        <v>0</v>
      </c>
      <c r="V98" s="8">
        <f>IF(ISBLANK(T98),0,IF(MONTH(T98)&lt;7,VLOOKUP(R98,références!$A$2:$D$14,3,FALSE),VLOOKUP(R98,références!$A$2:$D$14,4,FALSE)))</f>
        <v>0</v>
      </c>
      <c r="W98" s="55"/>
      <c r="X98" s="73"/>
      <c r="Y98" s="70"/>
    </row>
    <row r="99" spans="1:25" ht="39.9" customHeight="1" thickBot="1" x14ac:dyDescent="0.3">
      <c r="A99" s="73"/>
      <c r="B99" s="73"/>
      <c r="C99" s="76"/>
      <c r="D99" s="73"/>
      <c r="E99" s="76"/>
      <c r="F99" s="44"/>
      <c r="G99" s="38"/>
      <c r="H99" s="73"/>
      <c r="I99" s="38"/>
      <c r="J99" s="38"/>
      <c r="K99" s="36"/>
      <c r="L99" s="38"/>
      <c r="M99" s="8" t="str">
        <f>IF(ISBLANK(K99),"",VLOOKUP(K99,références!$A$18:$B$30,2,FALSE)*'enregistrement '!L99)</f>
        <v/>
      </c>
      <c r="N99" s="45"/>
      <c r="O99" s="73"/>
      <c r="P99" s="79"/>
      <c r="Q99" s="38"/>
      <c r="R99" s="38"/>
      <c r="S99" s="38"/>
      <c r="T99" s="38"/>
      <c r="U99" s="8">
        <f>IF(ISBLANK(R99),0,S99*VLOOKUP(R99,références!$A$2:$D$14,2,FALSE))</f>
        <v>0</v>
      </c>
      <c r="V99" s="8">
        <f>IF(ISBLANK(T99),0,IF(MONTH(T99)&lt;7,VLOOKUP(R99,références!$A$2:$D$14,3,FALSE),VLOOKUP(R99,références!$A$2:$D$14,4,FALSE)))</f>
        <v>0</v>
      </c>
      <c r="W99" s="55"/>
      <c r="X99" s="73"/>
      <c r="Y99" s="70"/>
    </row>
    <row r="100" spans="1:25" ht="39.9" customHeight="1" thickBot="1" x14ac:dyDescent="0.3">
      <c r="A100" s="74"/>
      <c r="B100" s="74"/>
      <c r="C100" s="77"/>
      <c r="D100" s="74"/>
      <c r="E100" s="77"/>
      <c r="F100" s="47"/>
      <c r="G100" s="39"/>
      <c r="H100" s="74"/>
      <c r="I100" s="39"/>
      <c r="J100" s="39"/>
      <c r="K100" s="36"/>
      <c r="L100" s="39"/>
      <c r="M100" s="8" t="str">
        <f>IF(ISBLANK(K100),"",VLOOKUP(K100,références!$A$18:$B$30,2,FALSE)*'enregistrement '!L100)</f>
        <v/>
      </c>
      <c r="N100" s="48"/>
      <c r="O100" s="74"/>
      <c r="P100" s="80"/>
      <c r="Q100" s="39"/>
      <c r="R100" s="39"/>
      <c r="S100" s="39"/>
      <c r="T100" s="39"/>
      <c r="U100" s="8">
        <f>IF(ISBLANK(R100),0,S100*VLOOKUP(R100,références!$A$2:$D$14,2,FALSE))</f>
        <v>0</v>
      </c>
      <c r="V100" s="8">
        <f>IF(ISBLANK(T100),0,IF(MONTH(T100)&lt;7,VLOOKUP(R100,références!$A$2:$D$14,3,FALSE),VLOOKUP(R100,références!$A$2:$D$14,4,FALSE)))</f>
        <v>0</v>
      </c>
      <c r="W100" s="56"/>
      <c r="X100" s="74"/>
      <c r="Y100" s="71"/>
    </row>
    <row r="101" spans="1:25" ht="39.9" customHeight="1" thickBot="1" x14ac:dyDescent="0.3">
      <c r="A101" s="72"/>
      <c r="B101" s="72"/>
      <c r="C101" s="75"/>
      <c r="D101" s="72"/>
      <c r="E101" s="75"/>
      <c r="F101" s="41"/>
      <c r="G101" s="35"/>
      <c r="H101" s="72"/>
      <c r="I101" s="35"/>
      <c r="J101" s="35"/>
      <c r="K101" s="36"/>
      <c r="L101" s="35"/>
      <c r="M101" s="8" t="str">
        <f>IF(ISBLANK(K101),"",VLOOKUP(K101,références!$A$18:$B$30,2,FALSE)*'enregistrement '!L101)</f>
        <v/>
      </c>
      <c r="N101" s="42"/>
      <c r="O101" s="72"/>
      <c r="P101" s="78"/>
      <c r="Q101" s="35"/>
      <c r="R101" s="35"/>
      <c r="S101" s="35"/>
      <c r="T101" s="35"/>
      <c r="U101" s="8">
        <f>IF(ISBLANK(R101),0,S101*VLOOKUP(R101,références!$A$2:$D$14,2,FALSE))</f>
        <v>0</v>
      </c>
      <c r="V101" s="8">
        <f>IF(ISBLANK(T101),0,IF(MONTH(T101)&lt;7,VLOOKUP(R101,références!$A$2:$D$14,3,FALSE),VLOOKUP(R101,références!$A$2:$D$14,4,FALSE)))</f>
        <v>0</v>
      </c>
      <c r="W101" s="54">
        <f>U101*V101+U102*V102+U103*V103+U104*V104</f>
        <v>0</v>
      </c>
      <c r="X101" s="72"/>
      <c r="Y101" s="69"/>
    </row>
    <row r="102" spans="1:25" ht="39.9" customHeight="1" thickBot="1" x14ac:dyDescent="0.3">
      <c r="A102" s="73"/>
      <c r="B102" s="73"/>
      <c r="C102" s="76"/>
      <c r="D102" s="73"/>
      <c r="E102" s="76"/>
      <c r="F102" s="44"/>
      <c r="G102" s="38"/>
      <c r="H102" s="73"/>
      <c r="I102" s="38"/>
      <c r="J102" s="38"/>
      <c r="K102" s="36"/>
      <c r="L102" s="38"/>
      <c r="M102" s="8" t="str">
        <f>IF(ISBLANK(K102),"",VLOOKUP(K102,références!$A$18:$B$30,2,FALSE)*'enregistrement '!L102)</f>
        <v/>
      </c>
      <c r="N102" s="45"/>
      <c r="O102" s="73"/>
      <c r="P102" s="79"/>
      <c r="Q102" s="38"/>
      <c r="R102" s="38"/>
      <c r="S102" s="38"/>
      <c r="T102" s="38"/>
      <c r="U102" s="8">
        <f>IF(ISBLANK(R102),0,S102*VLOOKUP(R102,références!$A$2:$D$14,2,FALSE))</f>
        <v>0</v>
      </c>
      <c r="V102" s="8">
        <f>IF(ISBLANK(T102),0,IF(MONTH(T102)&lt;7,VLOOKUP(R102,références!$A$2:$D$14,3,FALSE),VLOOKUP(R102,références!$A$2:$D$14,4,FALSE)))</f>
        <v>0</v>
      </c>
      <c r="W102" s="55"/>
      <c r="X102" s="73"/>
      <c r="Y102" s="70"/>
    </row>
    <row r="103" spans="1:25" ht="39.9" customHeight="1" thickBot="1" x14ac:dyDescent="0.3">
      <c r="A103" s="73"/>
      <c r="B103" s="73"/>
      <c r="C103" s="76"/>
      <c r="D103" s="73"/>
      <c r="E103" s="76"/>
      <c r="F103" s="44"/>
      <c r="G103" s="38"/>
      <c r="H103" s="73"/>
      <c r="I103" s="38"/>
      <c r="J103" s="38"/>
      <c r="K103" s="36"/>
      <c r="L103" s="38"/>
      <c r="M103" s="8" t="str">
        <f>IF(ISBLANK(K103),"",VLOOKUP(K103,références!$A$18:$B$30,2,FALSE)*'enregistrement '!L103)</f>
        <v/>
      </c>
      <c r="N103" s="45"/>
      <c r="O103" s="73"/>
      <c r="P103" s="79"/>
      <c r="Q103" s="38"/>
      <c r="R103" s="38"/>
      <c r="S103" s="38"/>
      <c r="T103" s="38"/>
      <c r="U103" s="8">
        <f>IF(ISBLANK(R103),0,S103*VLOOKUP(R103,références!$A$2:$D$14,2,FALSE))</f>
        <v>0</v>
      </c>
      <c r="V103" s="8">
        <f>IF(ISBLANK(T103),0,IF(MONTH(T103)&lt;7,VLOOKUP(R103,références!$A$2:$D$14,3,FALSE),VLOOKUP(R103,références!$A$2:$D$14,4,FALSE)))</f>
        <v>0</v>
      </c>
      <c r="W103" s="55"/>
      <c r="X103" s="73"/>
      <c r="Y103" s="70"/>
    </row>
    <row r="104" spans="1:25" ht="39.9" customHeight="1" thickBot="1" x14ac:dyDescent="0.3">
      <c r="A104" s="74"/>
      <c r="B104" s="74"/>
      <c r="C104" s="77"/>
      <c r="D104" s="74"/>
      <c r="E104" s="77"/>
      <c r="F104" s="47"/>
      <c r="G104" s="39"/>
      <c r="H104" s="74"/>
      <c r="I104" s="39"/>
      <c r="J104" s="39"/>
      <c r="K104" s="36"/>
      <c r="L104" s="39"/>
      <c r="M104" s="8" t="str">
        <f>IF(ISBLANK(K104),"",VLOOKUP(K104,références!$A$18:$B$30,2,FALSE)*'enregistrement '!L104)</f>
        <v/>
      </c>
      <c r="N104" s="48"/>
      <c r="O104" s="74"/>
      <c r="P104" s="80"/>
      <c r="Q104" s="39"/>
      <c r="R104" s="39"/>
      <c r="S104" s="39"/>
      <c r="T104" s="39"/>
      <c r="U104" s="8">
        <f>IF(ISBLANK(R104),0,S104*VLOOKUP(R104,références!$A$2:$D$14,2,FALSE))</f>
        <v>0</v>
      </c>
      <c r="V104" s="8">
        <f>IF(ISBLANK(T104),0,IF(MONTH(T104)&lt;7,VLOOKUP(R104,références!$A$2:$D$14,3,FALSE),VLOOKUP(R104,références!$A$2:$D$14,4,FALSE)))</f>
        <v>0</v>
      </c>
      <c r="W104" s="56"/>
      <c r="X104" s="74"/>
      <c r="Y104" s="71"/>
    </row>
    <row r="105" spans="1:25" ht="39.9" customHeight="1" thickBot="1" x14ac:dyDescent="0.3">
      <c r="A105" s="72"/>
      <c r="B105" s="72"/>
      <c r="C105" s="75"/>
      <c r="D105" s="72"/>
      <c r="E105" s="75"/>
      <c r="F105" s="41"/>
      <c r="G105" s="35"/>
      <c r="H105" s="72"/>
      <c r="I105" s="35"/>
      <c r="J105" s="35"/>
      <c r="K105" s="36"/>
      <c r="L105" s="35"/>
      <c r="M105" s="8" t="str">
        <f>IF(ISBLANK(K105),"",VLOOKUP(K105,références!$A$18:$B$30,2,FALSE)*'enregistrement '!L105)</f>
        <v/>
      </c>
      <c r="N105" s="42"/>
      <c r="O105" s="72"/>
      <c r="P105" s="78"/>
      <c r="Q105" s="35"/>
      <c r="R105" s="35"/>
      <c r="S105" s="35"/>
      <c r="T105" s="35"/>
      <c r="U105" s="8">
        <f>IF(ISBLANK(R105),0,S105*VLOOKUP(R105,références!$A$2:$D$14,2,FALSE))</f>
        <v>0</v>
      </c>
      <c r="V105" s="8">
        <f>IF(ISBLANK(T105),0,IF(MONTH(T105)&lt;7,VLOOKUP(R105,références!$A$2:$D$14,3,FALSE),VLOOKUP(R105,références!$A$2:$D$14,4,FALSE)))</f>
        <v>0</v>
      </c>
      <c r="W105" s="54">
        <f>U105*V105+U106*V106+U107*V107+U108*V108</f>
        <v>0</v>
      </c>
      <c r="X105" s="72"/>
      <c r="Y105" s="69"/>
    </row>
    <row r="106" spans="1:25" ht="39.9" customHeight="1" thickBot="1" x14ac:dyDescent="0.3">
      <c r="A106" s="73"/>
      <c r="B106" s="73"/>
      <c r="C106" s="76"/>
      <c r="D106" s="73"/>
      <c r="E106" s="76"/>
      <c r="F106" s="44"/>
      <c r="G106" s="38"/>
      <c r="H106" s="73"/>
      <c r="I106" s="38"/>
      <c r="J106" s="38"/>
      <c r="K106" s="36"/>
      <c r="L106" s="38"/>
      <c r="M106" s="8" t="str">
        <f>IF(ISBLANK(K106),"",VLOOKUP(K106,références!$A$18:$B$30,2,FALSE)*'enregistrement '!L106)</f>
        <v/>
      </c>
      <c r="N106" s="45"/>
      <c r="O106" s="73"/>
      <c r="P106" s="79"/>
      <c r="Q106" s="38"/>
      <c r="R106" s="38"/>
      <c r="S106" s="38"/>
      <c r="T106" s="38"/>
      <c r="U106" s="8">
        <f>IF(ISBLANK(R106),0,S106*VLOOKUP(R106,références!$A$2:$D$14,2,FALSE))</f>
        <v>0</v>
      </c>
      <c r="V106" s="8">
        <f>IF(ISBLANK(T106),0,IF(MONTH(T106)&lt;7,VLOOKUP(R106,références!$A$2:$D$14,3,FALSE),VLOOKUP(R106,références!$A$2:$D$14,4,FALSE)))</f>
        <v>0</v>
      </c>
      <c r="W106" s="55"/>
      <c r="X106" s="73"/>
      <c r="Y106" s="70"/>
    </row>
    <row r="107" spans="1:25" ht="39.9" customHeight="1" thickBot="1" x14ac:dyDescent="0.3">
      <c r="A107" s="73"/>
      <c r="B107" s="73"/>
      <c r="C107" s="76"/>
      <c r="D107" s="73"/>
      <c r="E107" s="76"/>
      <c r="F107" s="44"/>
      <c r="G107" s="38"/>
      <c r="H107" s="73"/>
      <c r="I107" s="38"/>
      <c r="J107" s="38"/>
      <c r="K107" s="36"/>
      <c r="L107" s="38"/>
      <c r="M107" s="8" t="str">
        <f>IF(ISBLANK(K107),"",VLOOKUP(K107,références!$A$18:$B$30,2,FALSE)*'enregistrement '!L107)</f>
        <v/>
      </c>
      <c r="N107" s="45"/>
      <c r="O107" s="73"/>
      <c r="P107" s="79"/>
      <c r="Q107" s="38"/>
      <c r="R107" s="38"/>
      <c r="S107" s="38"/>
      <c r="T107" s="38"/>
      <c r="U107" s="8">
        <f>IF(ISBLANK(R107),0,S107*VLOOKUP(R107,références!$A$2:$D$14,2,FALSE))</f>
        <v>0</v>
      </c>
      <c r="V107" s="8">
        <f>IF(ISBLANK(T107),0,IF(MONTH(T107)&lt;7,VLOOKUP(R107,références!$A$2:$D$14,3,FALSE),VLOOKUP(R107,références!$A$2:$D$14,4,FALSE)))</f>
        <v>0</v>
      </c>
      <c r="W107" s="55"/>
      <c r="X107" s="73"/>
      <c r="Y107" s="70"/>
    </row>
    <row r="108" spans="1:25" ht="39.9" customHeight="1" thickBot="1" x14ac:dyDescent="0.3">
      <c r="A108" s="74"/>
      <c r="B108" s="74"/>
      <c r="C108" s="77"/>
      <c r="D108" s="74"/>
      <c r="E108" s="77"/>
      <c r="F108" s="47"/>
      <c r="G108" s="39"/>
      <c r="H108" s="74"/>
      <c r="I108" s="39"/>
      <c r="J108" s="39"/>
      <c r="K108" s="36"/>
      <c r="L108" s="39"/>
      <c r="M108" s="8" t="str">
        <f>IF(ISBLANK(K108),"",VLOOKUP(K108,références!$A$18:$B$30,2,FALSE)*'enregistrement '!L108)</f>
        <v/>
      </c>
      <c r="N108" s="48"/>
      <c r="O108" s="74"/>
      <c r="P108" s="80"/>
      <c r="Q108" s="39"/>
      <c r="R108" s="39"/>
      <c r="S108" s="39"/>
      <c r="T108" s="39"/>
      <c r="U108" s="8">
        <f>IF(ISBLANK(R108),0,S108*VLOOKUP(R108,références!$A$2:$D$14,2,FALSE))</f>
        <v>0</v>
      </c>
      <c r="V108" s="8">
        <f>IF(ISBLANK(T108),0,IF(MONTH(T108)&lt;7,VLOOKUP(R108,références!$A$2:$D$14,3,FALSE),VLOOKUP(R108,références!$A$2:$D$14,4,FALSE)))</f>
        <v>0</v>
      </c>
      <c r="W108" s="56"/>
      <c r="X108" s="74"/>
      <c r="Y108" s="71"/>
    </row>
    <row r="109" spans="1:25" ht="39.9" customHeight="1" thickBot="1" x14ac:dyDescent="0.3">
      <c r="A109" s="72"/>
      <c r="B109" s="72"/>
      <c r="C109" s="75"/>
      <c r="D109" s="72"/>
      <c r="E109" s="75"/>
      <c r="F109" s="41"/>
      <c r="G109" s="35"/>
      <c r="H109" s="72"/>
      <c r="I109" s="35"/>
      <c r="J109" s="35"/>
      <c r="K109" s="36"/>
      <c r="L109" s="35"/>
      <c r="M109" s="8" t="str">
        <f>IF(ISBLANK(K109),"",VLOOKUP(K109,références!$A$18:$B$30,2,FALSE)*'enregistrement '!L109)</f>
        <v/>
      </c>
      <c r="N109" s="42"/>
      <c r="O109" s="72"/>
      <c r="P109" s="78"/>
      <c r="Q109" s="35"/>
      <c r="R109" s="35"/>
      <c r="S109" s="35"/>
      <c r="T109" s="35"/>
      <c r="U109" s="8">
        <f>IF(ISBLANK(R109),0,S109*VLOOKUP(R109,références!$A$2:$D$14,2,FALSE))</f>
        <v>0</v>
      </c>
      <c r="V109" s="8">
        <f>IF(ISBLANK(T109),0,IF(MONTH(T109)&lt;7,VLOOKUP(R109,références!$A$2:$D$14,3,FALSE),VLOOKUP(R109,références!$A$2:$D$14,4,FALSE)))</f>
        <v>0</v>
      </c>
      <c r="W109" s="54">
        <f>U109*V109+U110*V110+U111*V111+U112*V112</f>
        <v>0</v>
      </c>
      <c r="X109" s="72"/>
      <c r="Y109" s="69"/>
    </row>
    <row r="110" spans="1:25" ht="39.9" customHeight="1" thickBot="1" x14ac:dyDescent="0.3">
      <c r="A110" s="73"/>
      <c r="B110" s="73"/>
      <c r="C110" s="76"/>
      <c r="D110" s="73"/>
      <c r="E110" s="76"/>
      <c r="F110" s="44"/>
      <c r="G110" s="38"/>
      <c r="H110" s="73"/>
      <c r="I110" s="38"/>
      <c r="J110" s="38"/>
      <c r="K110" s="36"/>
      <c r="L110" s="38"/>
      <c r="M110" s="8" t="str">
        <f>IF(ISBLANK(K110),"",VLOOKUP(K110,références!$A$18:$B$30,2,FALSE)*'enregistrement '!L110)</f>
        <v/>
      </c>
      <c r="N110" s="45"/>
      <c r="O110" s="73"/>
      <c r="P110" s="79"/>
      <c r="Q110" s="38"/>
      <c r="R110" s="38"/>
      <c r="S110" s="38"/>
      <c r="T110" s="38"/>
      <c r="U110" s="8">
        <f>IF(ISBLANK(R110),0,S110*VLOOKUP(R110,références!$A$2:$D$14,2,FALSE))</f>
        <v>0</v>
      </c>
      <c r="V110" s="8">
        <f>IF(ISBLANK(T110),0,IF(MONTH(T110)&lt;7,VLOOKUP(R110,références!$A$2:$D$14,3,FALSE),VLOOKUP(R110,références!$A$2:$D$14,4,FALSE)))</f>
        <v>0</v>
      </c>
      <c r="W110" s="55"/>
      <c r="X110" s="73"/>
      <c r="Y110" s="70"/>
    </row>
    <row r="111" spans="1:25" ht="39.9" customHeight="1" thickBot="1" x14ac:dyDescent="0.3">
      <c r="A111" s="73"/>
      <c r="B111" s="73"/>
      <c r="C111" s="76"/>
      <c r="D111" s="73"/>
      <c r="E111" s="76"/>
      <c r="F111" s="44"/>
      <c r="G111" s="38"/>
      <c r="H111" s="73"/>
      <c r="I111" s="38"/>
      <c r="J111" s="38"/>
      <c r="K111" s="36"/>
      <c r="L111" s="38"/>
      <c r="M111" s="8" t="str">
        <f>IF(ISBLANK(K111),"",VLOOKUP(K111,références!$A$18:$B$30,2,FALSE)*'enregistrement '!L111)</f>
        <v/>
      </c>
      <c r="N111" s="45"/>
      <c r="O111" s="73"/>
      <c r="P111" s="79"/>
      <c r="Q111" s="38"/>
      <c r="R111" s="38"/>
      <c r="S111" s="38"/>
      <c r="T111" s="38"/>
      <c r="U111" s="8">
        <f>IF(ISBLANK(R111),0,S111*VLOOKUP(R111,références!$A$2:$D$14,2,FALSE))</f>
        <v>0</v>
      </c>
      <c r="V111" s="8">
        <f>IF(ISBLANK(T111),0,IF(MONTH(T111)&lt;7,VLOOKUP(R111,références!$A$2:$D$14,3,FALSE),VLOOKUP(R111,références!$A$2:$D$14,4,FALSE)))</f>
        <v>0</v>
      </c>
      <c r="W111" s="55"/>
      <c r="X111" s="73"/>
      <c r="Y111" s="70"/>
    </row>
    <row r="112" spans="1:25" ht="39.9" customHeight="1" thickBot="1" x14ac:dyDescent="0.3">
      <c r="A112" s="74"/>
      <c r="B112" s="74"/>
      <c r="C112" s="77"/>
      <c r="D112" s="74"/>
      <c r="E112" s="77"/>
      <c r="F112" s="47"/>
      <c r="G112" s="39"/>
      <c r="H112" s="74"/>
      <c r="I112" s="39"/>
      <c r="J112" s="39"/>
      <c r="K112" s="36"/>
      <c r="L112" s="39"/>
      <c r="M112" s="8" t="str">
        <f>IF(ISBLANK(K112),"",VLOOKUP(K112,références!$A$18:$B$30,2,FALSE)*'enregistrement '!L112)</f>
        <v/>
      </c>
      <c r="N112" s="48"/>
      <c r="O112" s="74"/>
      <c r="P112" s="80"/>
      <c r="Q112" s="39"/>
      <c r="R112" s="39"/>
      <c r="S112" s="39"/>
      <c r="T112" s="39"/>
      <c r="U112" s="8">
        <f>IF(ISBLANK(R112),0,S112*VLOOKUP(R112,références!$A$2:$D$14,2,FALSE))</f>
        <v>0</v>
      </c>
      <c r="V112" s="8">
        <f>IF(ISBLANK(T112),0,IF(MONTH(T112)&lt;7,VLOOKUP(R112,références!$A$2:$D$14,3,FALSE),VLOOKUP(R112,références!$A$2:$D$14,4,FALSE)))</f>
        <v>0</v>
      </c>
      <c r="W112" s="56"/>
      <c r="X112" s="74"/>
      <c r="Y112" s="71"/>
    </row>
    <row r="113" spans="1:25" ht="39.9" customHeight="1" thickBot="1" x14ac:dyDescent="0.3">
      <c r="A113" s="72"/>
      <c r="B113" s="72"/>
      <c r="C113" s="75"/>
      <c r="D113" s="72"/>
      <c r="E113" s="75"/>
      <c r="F113" s="41"/>
      <c r="G113" s="35"/>
      <c r="H113" s="72"/>
      <c r="I113" s="35"/>
      <c r="J113" s="35"/>
      <c r="K113" s="36"/>
      <c r="L113" s="35"/>
      <c r="M113" s="8" t="str">
        <f>IF(ISBLANK(K113),"",VLOOKUP(K113,références!$A$18:$B$30,2,FALSE)*'enregistrement '!L113)</f>
        <v/>
      </c>
      <c r="N113" s="42"/>
      <c r="O113" s="72"/>
      <c r="P113" s="78"/>
      <c r="Q113" s="35"/>
      <c r="R113" s="35"/>
      <c r="S113" s="35"/>
      <c r="T113" s="35"/>
      <c r="U113" s="8">
        <f>IF(ISBLANK(R113),0,S113*VLOOKUP(R113,références!$A$2:$D$14,2,FALSE))</f>
        <v>0</v>
      </c>
      <c r="V113" s="8">
        <f>IF(ISBLANK(T113),0,IF(MONTH(T113)&lt;7,VLOOKUP(R113,références!$A$2:$D$14,3,FALSE),VLOOKUP(R113,références!$A$2:$D$14,4,FALSE)))</f>
        <v>0</v>
      </c>
      <c r="W113" s="54">
        <f>U113*V113+U114*V114+U115*V115+U116*V116</f>
        <v>0</v>
      </c>
      <c r="X113" s="72"/>
      <c r="Y113" s="69"/>
    </row>
    <row r="114" spans="1:25" ht="39.9" customHeight="1" thickBot="1" x14ac:dyDescent="0.3">
      <c r="A114" s="73"/>
      <c r="B114" s="73"/>
      <c r="C114" s="76"/>
      <c r="D114" s="73"/>
      <c r="E114" s="76"/>
      <c r="F114" s="44"/>
      <c r="G114" s="38"/>
      <c r="H114" s="73"/>
      <c r="I114" s="38"/>
      <c r="J114" s="38"/>
      <c r="K114" s="36"/>
      <c r="L114" s="38"/>
      <c r="M114" s="8" t="str">
        <f>IF(ISBLANK(K114),"",VLOOKUP(K114,références!$A$18:$B$30,2,FALSE)*'enregistrement '!L114)</f>
        <v/>
      </c>
      <c r="N114" s="45"/>
      <c r="O114" s="73"/>
      <c r="P114" s="79"/>
      <c r="Q114" s="38"/>
      <c r="R114" s="38"/>
      <c r="S114" s="38"/>
      <c r="T114" s="38"/>
      <c r="U114" s="8">
        <f>IF(ISBLANK(R114),0,S114*VLOOKUP(R114,références!$A$2:$D$14,2,FALSE))</f>
        <v>0</v>
      </c>
      <c r="V114" s="8">
        <f>IF(ISBLANK(T114),0,IF(MONTH(T114)&lt;7,VLOOKUP(R114,références!$A$2:$D$14,3,FALSE),VLOOKUP(R114,références!$A$2:$D$14,4,FALSE)))</f>
        <v>0</v>
      </c>
      <c r="W114" s="55"/>
      <c r="X114" s="73"/>
      <c r="Y114" s="70"/>
    </row>
    <row r="115" spans="1:25" ht="39.9" customHeight="1" thickBot="1" x14ac:dyDescent="0.3">
      <c r="A115" s="73"/>
      <c r="B115" s="73"/>
      <c r="C115" s="76"/>
      <c r="D115" s="73"/>
      <c r="E115" s="76"/>
      <c r="F115" s="44"/>
      <c r="G115" s="38"/>
      <c r="H115" s="73"/>
      <c r="I115" s="38"/>
      <c r="J115" s="38"/>
      <c r="K115" s="36"/>
      <c r="L115" s="38"/>
      <c r="M115" s="8" t="str">
        <f>IF(ISBLANK(K115),"",VLOOKUP(K115,références!$A$18:$B$30,2,FALSE)*'enregistrement '!L115)</f>
        <v/>
      </c>
      <c r="N115" s="45"/>
      <c r="O115" s="73"/>
      <c r="P115" s="79"/>
      <c r="Q115" s="38"/>
      <c r="R115" s="38"/>
      <c r="S115" s="38"/>
      <c r="T115" s="38"/>
      <c r="U115" s="8">
        <f>IF(ISBLANK(R115),0,S115*VLOOKUP(R115,références!$A$2:$D$14,2,FALSE))</f>
        <v>0</v>
      </c>
      <c r="V115" s="8">
        <f>IF(ISBLANK(T115),0,IF(MONTH(T115)&lt;7,VLOOKUP(R115,références!$A$2:$D$14,3,FALSE),VLOOKUP(R115,références!$A$2:$D$14,4,FALSE)))</f>
        <v>0</v>
      </c>
      <c r="W115" s="55"/>
      <c r="X115" s="73"/>
      <c r="Y115" s="70"/>
    </row>
    <row r="116" spans="1:25" ht="39.9" customHeight="1" thickBot="1" x14ac:dyDescent="0.3">
      <c r="A116" s="74"/>
      <c r="B116" s="74"/>
      <c r="C116" s="77"/>
      <c r="D116" s="74"/>
      <c r="E116" s="77"/>
      <c r="F116" s="47"/>
      <c r="G116" s="39"/>
      <c r="H116" s="74"/>
      <c r="I116" s="39"/>
      <c r="J116" s="39"/>
      <c r="K116" s="36"/>
      <c r="L116" s="39"/>
      <c r="M116" s="8" t="str">
        <f>IF(ISBLANK(K116),"",VLOOKUP(K116,références!$A$18:$B$30,2,FALSE)*'enregistrement '!L116)</f>
        <v/>
      </c>
      <c r="N116" s="48"/>
      <c r="O116" s="74"/>
      <c r="P116" s="80"/>
      <c r="Q116" s="39"/>
      <c r="R116" s="39"/>
      <c r="S116" s="39"/>
      <c r="T116" s="39"/>
      <c r="U116" s="8">
        <f>IF(ISBLANK(R116),0,S116*VLOOKUP(R116,références!$A$2:$D$14,2,FALSE))</f>
        <v>0</v>
      </c>
      <c r="V116" s="8">
        <f>IF(ISBLANK(T116),0,IF(MONTH(T116)&lt;7,VLOOKUP(R116,références!$A$2:$D$14,3,FALSE),VLOOKUP(R116,références!$A$2:$D$14,4,FALSE)))</f>
        <v>0</v>
      </c>
      <c r="W116" s="56"/>
      <c r="X116" s="74"/>
      <c r="Y116" s="71"/>
    </row>
    <row r="117" spans="1:25" ht="39.9" customHeight="1" thickBot="1" x14ac:dyDescent="0.3">
      <c r="A117" s="72"/>
      <c r="B117" s="72"/>
      <c r="C117" s="75"/>
      <c r="D117" s="72"/>
      <c r="E117" s="75"/>
      <c r="F117" s="41"/>
      <c r="G117" s="35"/>
      <c r="H117" s="72"/>
      <c r="I117" s="35"/>
      <c r="J117" s="35"/>
      <c r="K117" s="36"/>
      <c r="L117" s="35"/>
      <c r="M117" s="8" t="str">
        <f>IF(ISBLANK(K117),"",VLOOKUP(K117,références!$A$18:$B$30,2,FALSE)*'enregistrement '!L117)</f>
        <v/>
      </c>
      <c r="N117" s="42"/>
      <c r="O117" s="72"/>
      <c r="P117" s="78"/>
      <c r="Q117" s="35"/>
      <c r="R117" s="35"/>
      <c r="S117" s="35"/>
      <c r="T117" s="35"/>
      <c r="U117" s="8">
        <f>IF(ISBLANK(R117),0,S117*VLOOKUP(R117,références!$A$2:$D$14,2,FALSE))</f>
        <v>0</v>
      </c>
      <c r="V117" s="8">
        <f>IF(ISBLANK(T117),0,IF(MONTH(T117)&lt;7,VLOOKUP(R117,références!$A$2:$D$14,3,FALSE),VLOOKUP(R117,références!$A$2:$D$14,4,FALSE)))</f>
        <v>0</v>
      </c>
      <c r="W117" s="54">
        <f>U117*V117+U118*V118+U119*V119+U120*V120</f>
        <v>0</v>
      </c>
      <c r="X117" s="72"/>
      <c r="Y117" s="69"/>
    </row>
    <row r="118" spans="1:25" ht="39.9" customHeight="1" thickBot="1" x14ac:dyDescent="0.3">
      <c r="A118" s="73"/>
      <c r="B118" s="73"/>
      <c r="C118" s="76"/>
      <c r="D118" s="73"/>
      <c r="E118" s="76"/>
      <c r="F118" s="44"/>
      <c r="G118" s="38"/>
      <c r="H118" s="73"/>
      <c r="I118" s="38"/>
      <c r="J118" s="38"/>
      <c r="K118" s="36"/>
      <c r="L118" s="38"/>
      <c r="M118" s="8" t="str">
        <f>IF(ISBLANK(K118),"",VLOOKUP(K118,références!$A$18:$B$30,2,FALSE)*'enregistrement '!L118)</f>
        <v/>
      </c>
      <c r="N118" s="45"/>
      <c r="O118" s="73"/>
      <c r="P118" s="79"/>
      <c r="Q118" s="38"/>
      <c r="R118" s="38"/>
      <c r="S118" s="38"/>
      <c r="T118" s="38"/>
      <c r="U118" s="8">
        <f>IF(ISBLANK(R118),0,S118*VLOOKUP(R118,références!$A$2:$D$14,2,FALSE))</f>
        <v>0</v>
      </c>
      <c r="V118" s="8">
        <f>IF(ISBLANK(T118),0,IF(MONTH(T118)&lt;7,VLOOKUP(R118,références!$A$2:$D$14,3,FALSE),VLOOKUP(R118,références!$A$2:$D$14,4,FALSE)))</f>
        <v>0</v>
      </c>
      <c r="W118" s="55"/>
      <c r="X118" s="73"/>
      <c r="Y118" s="70"/>
    </row>
    <row r="119" spans="1:25" ht="39.9" customHeight="1" thickBot="1" x14ac:dyDescent="0.3">
      <c r="A119" s="73"/>
      <c r="B119" s="73"/>
      <c r="C119" s="76"/>
      <c r="D119" s="73"/>
      <c r="E119" s="76"/>
      <c r="F119" s="44"/>
      <c r="G119" s="38"/>
      <c r="H119" s="73"/>
      <c r="I119" s="38"/>
      <c r="J119" s="38"/>
      <c r="K119" s="36"/>
      <c r="L119" s="38"/>
      <c r="M119" s="8" t="str">
        <f>IF(ISBLANK(K119),"",VLOOKUP(K119,références!$A$18:$B$30,2,FALSE)*'enregistrement '!L119)</f>
        <v/>
      </c>
      <c r="N119" s="45"/>
      <c r="O119" s="73"/>
      <c r="P119" s="79"/>
      <c r="Q119" s="38"/>
      <c r="R119" s="38"/>
      <c r="S119" s="38"/>
      <c r="T119" s="38"/>
      <c r="U119" s="8">
        <f>IF(ISBLANK(R119),0,S119*VLOOKUP(R119,références!$A$2:$D$14,2,FALSE))</f>
        <v>0</v>
      </c>
      <c r="V119" s="8">
        <f>IF(ISBLANK(T119),0,IF(MONTH(T119)&lt;7,VLOOKUP(R119,références!$A$2:$D$14,3,FALSE),VLOOKUP(R119,références!$A$2:$D$14,4,FALSE)))</f>
        <v>0</v>
      </c>
      <c r="W119" s="55"/>
      <c r="X119" s="73"/>
      <c r="Y119" s="70"/>
    </row>
    <row r="120" spans="1:25" ht="39.9" customHeight="1" thickBot="1" x14ac:dyDescent="0.3">
      <c r="A120" s="74"/>
      <c r="B120" s="74"/>
      <c r="C120" s="77"/>
      <c r="D120" s="74"/>
      <c r="E120" s="77"/>
      <c r="F120" s="47"/>
      <c r="G120" s="39"/>
      <c r="H120" s="74"/>
      <c r="I120" s="39"/>
      <c r="J120" s="39"/>
      <c r="K120" s="36"/>
      <c r="L120" s="39"/>
      <c r="M120" s="8" t="str">
        <f>IF(ISBLANK(K120),"",VLOOKUP(K120,références!$A$18:$B$30,2,FALSE)*'enregistrement '!L120)</f>
        <v/>
      </c>
      <c r="N120" s="48"/>
      <c r="O120" s="74"/>
      <c r="P120" s="80"/>
      <c r="Q120" s="39"/>
      <c r="R120" s="39"/>
      <c r="S120" s="39"/>
      <c r="T120" s="39"/>
      <c r="U120" s="8">
        <f>IF(ISBLANK(R120),0,S120*VLOOKUP(R120,références!$A$2:$D$14,2,FALSE))</f>
        <v>0</v>
      </c>
      <c r="V120" s="8">
        <f>IF(ISBLANK(T120),0,IF(MONTH(T120)&lt;7,VLOOKUP(R120,références!$A$2:$D$14,3,FALSE),VLOOKUP(R120,références!$A$2:$D$14,4,FALSE)))</f>
        <v>0</v>
      </c>
      <c r="W120" s="56"/>
      <c r="X120" s="74"/>
      <c r="Y120" s="71"/>
    </row>
    <row r="121" spans="1:25" ht="39.9" customHeight="1" thickBot="1" x14ac:dyDescent="0.3">
      <c r="A121" s="72"/>
      <c r="B121" s="72"/>
      <c r="C121" s="75"/>
      <c r="D121" s="72"/>
      <c r="E121" s="75"/>
      <c r="F121" s="41"/>
      <c r="G121" s="35"/>
      <c r="H121" s="72"/>
      <c r="I121" s="35"/>
      <c r="J121" s="35"/>
      <c r="K121" s="36"/>
      <c r="L121" s="35"/>
      <c r="M121" s="8" t="str">
        <f>IF(ISBLANK(K121),"",VLOOKUP(K121,références!$A$18:$B$30,2,FALSE)*'enregistrement '!L121)</f>
        <v/>
      </c>
      <c r="N121" s="42"/>
      <c r="O121" s="72"/>
      <c r="P121" s="78"/>
      <c r="Q121" s="35"/>
      <c r="R121" s="35"/>
      <c r="S121" s="35"/>
      <c r="T121" s="35"/>
      <c r="U121" s="8">
        <f>IF(ISBLANK(R121),0,S121*VLOOKUP(R121,références!$A$2:$D$14,2,FALSE))</f>
        <v>0</v>
      </c>
      <c r="V121" s="8">
        <f>IF(ISBLANK(T121),0,IF(MONTH(T121)&lt;7,VLOOKUP(R121,références!$A$2:$D$14,3,FALSE),VLOOKUP(R121,références!$A$2:$D$14,4,FALSE)))</f>
        <v>0</v>
      </c>
      <c r="W121" s="54">
        <f>U121*V121+U122*V122+U123*V123+U124*V124</f>
        <v>0</v>
      </c>
      <c r="X121" s="72"/>
      <c r="Y121" s="69"/>
    </row>
    <row r="122" spans="1:25" ht="39.9" customHeight="1" thickBot="1" x14ac:dyDescent="0.3">
      <c r="A122" s="73"/>
      <c r="B122" s="73"/>
      <c r="C122" s="76"/>
      <c r="D122" s="73"/>
      <c r="E122" s="76"/>
      <c r="F122" s="44"/>
      <c r="G122" s="38"/>
      <c r="H122" s="73"/>
      <c r="I122" s="38"/>
      <c r="J122" s="38"/>
      <c r="K122" s="36"/>
      <c r="L122" s="38"/>
      <c r="M122" s="8" t="str">
        <f>IF(ISBLANK(K122),"",VLOOKUP(K122,références!$A$18:$B$30,2,FALSE)*'enregistrement '!L122)</f>
        <v/>
      </c>
      <c r="N122" s="45"/>
      <c r="O122" s="73"/>
      <c r="P122" s="79"/>
      <c r="Q122" s="38"/>
      <c r="R122" s="38"/>
      <c r="S122" s="38"/>
      <c r="T122" s="38"/>
      <c r="U122" s="8">
        <f>IF(ISBLANK(R122),0,S122*VLOOKUP(R122,références!$A$2:$D$14,2,FALSE))</f>
        <v>0</v>
      </c>
      <c r="V122" s="8">
        <f>IF(ISBLANK(T122),0,IF(MONTH(T122)&lt;7,VLOOKUP(R122,références!$A$2:$D$14,3,FALSE),VLOOKUP(R122,références!$A$2:$D$14,4,FALSE)))</f>
        <v>0</v>
      </c>
      <c r="W122" s="55"/>
      <c r="X122" s="73"/>
      <c r="Y122" s="70"/>
    </row>
    <row r="123" spans="1:25" ht="39.9" customHeight="1" thickBot="1" x14ac:dyDescent="0.3">
      <c r="A123" s="73"/>
      <c r="B123" s="73"/>
      <c r="C123" s="76"/>
      <c r="D123" s="73"/>
      <c r="E123" s="76"/>
      <c r="F123" s="44"/>
      <c r="G123" s="38"/>
      <c r="H123" s="73"/>
      <c r="I123" s="38"/>
      <c r="J123" s="38"/>
      <c r="K123" s="36"/>
      <c r="L123" s="38"/>
      <c r="M123" s="8" t="str">
        <f>IF(ISBLANK(K123),"",VLOOKUP(K123,références!$A$18:$B$30,2,FALSE)*'enregistrement '!L123)</f>
        <v/>
      </c>
      <c r="N123" s="45"/>
      <c r="O123" s="73"/>
      <c r="P123" s="79"/>
      <c r="Q123" s="38"/>
      <c r="R123" s="38"/>
      <c r="S123" s="38"/>
      <c r="T123" s="38"/>
      <c r="U123" s="8">
        <f>IF(ISBLANK(R123),0,S123*VLOOKUP(R123,références!$A$2:$D$14,2,FALSE))</f>
        <v>0</v>
      </c>
      <c r="V123" s="8">
        <f>IF(ISBLANK(T123),0,IF(MONTH(T123)&lt;7,VLOOKUP(R123,références!$A$2:$D$14,3,FALSE),VLOOKUP(R123,références!$A$2:$D$14,4,FALSE)))</f>
        <v>0</v>
      </c>
      <c r="W123" s="55"/>
      <c r="X123" s="73"/>
      <c r="Y123" s="70"/>
    </row>
    <row r="124" spans="1:25" ht="39.9" customHeight="1" thickBot="1" x14ac:dyDescent="0.3">
      <c r="A124" s="74"/>
      <c r="B124" s="74"/>
      <c r="C124" s="77"/>
      <c r="D124" s="74"/>
      <c r="E124" s="77"/>
      <c r="F124" s="47"/>
      <c r="G124" s="39"/>
      <c r="H124" s="74"/>
      <c r="I124" s="39"/>
      <c r="J124" s="39"/>
      <c r="K124" s="36"/>
      <c r="L124" s="39"/>
      <c r="M124" s="8" t="str">
        <f>IF(ISBLANK(K124),"",VLOOKUP(K124,références!$A$18:$B$30,2,FALSE)*'enregistrement '!L124)</f>
        <v/>
      </c>
      <c r="N124" s="48"/>
      <c r="O124" s="74"/>
      <c r="P124" s="80"/>
      <c r="Q124" s="39"/>
      <c r="R124" s="39"/>
      <c r="S124" s="39"/>
      <c r="T124" s="39"/>
      <c r="U124" s="8">
        <f>IF(ISBLANK(R124),0,S124*VLOOKUP(R124,références!$A$2:$D$14,2,FALSE))</f>
        <v>0</v>
      </c>
      <c r="V124" s="8">
        <f>IF(ISBLANK(T124),0,IF(MONTH(T124)&lt;7,VLOOKUP(R124,références!$A$2:$D$14,3,FALSE),VLOOKUP(R124,références!$A$2:$D$14,4,FALSE)))</f>
        <v>0</v>
      </c>
      <c r="W124" s="56"/>
      <c r="X124" s="74"/>
      <c r="Y124" s="71"/>
    </row>
    <row r="125" spans="1:25" ht="39.9" customHeight="1" thickBot="1" x14ac:dyDescent="0.3">
      <c r="A125" s="72"/>
      <c r="B125" s="72"/>
      <c r="C125" s="75"/>
      <c r="D125" s="72"/>
      <c r="E125" s="75"/>
      <c r="F125" s="41"/>
      <c r="G125" s="35"/>
      <c r="H125" s="72"/>
      <c r="I125" s="35"/>
      <c r="J125" s="35"/>
      <c r="K125" s="36"/>
      <c r="L125" s="35"/>
      <c r="M125" s="8" t="str">
        <f>IF(ISBLANK(K125),"",VLOOKUP(K125,références!$A$18:$B$30,2,FALSE)*'enregistrement '!L125)</f>
        <v/>
      </c>
      <c r="N125" s="42"/>
      <c r="O125" s="72"/>
      <c r="P125" s="78"/>
      <c r="Q125" s="35"/>
      <c r="R125" s="35"/>
      <c r="S125" s="35"/>
      <c r="T125" s="35"/>
      <c r="U125" s="8">
        <f>IF(ISBLANK(R125),0,S125*VLOOKUP(R125,références!$A$2:$D$14,2,FALSE))</f>
        <v>0</v>
      </c>
      <c r="V125" s="8">
        <f>IF(ISBLANK(T125),0,IF(MONTH(T125)&lt;7,VLOOKUP(R125,références!$A$2:$D$14,3,FALSE),VLOOKUP(R125,références!$A$2:$D$14,4,FALSE)))</f>
        <v>0</v>
      </c>
      <c r="W125" s="54">
        <f>U125*V125+U126*V126+U127*V127+U128*V128</f>
        <v>0</v>
      </c>
      <c r="X125" s="72"/>
      <c r="Y125" s="69"/>
    </row>
    <row r="126" spans="1:25" ht="39.9" customHeight="1" thickBot="1" x14ac:dyDescent="0.3">
      <c r="A126" s="73"/>
      <c r="B126" s="73"/>
      <c r="C126" s="76"/>
      <c r="D126" s="73"/>
      <c r="E126" s="76"/>
      <c r="F126" s="44"/>
      <c r="G126" s="38"/>
      <c r="H126" s="73"/>
      <c r="I126" s="38"/>
      <c r="J126" s="38"/>
      <c r="K126" s="36"/>
      <c r="L126" s="38"/>
      <c r="M126" s="8" t="str">
        <f>IF(ISBLANK(K126),"",VLOOKUP(K126,références!$A$18:$B$30,2,FALSE)*'enregistrement '!L126)</f>
        <v/>
      </c>
      <c r="N126" s="45"/>
      <c r="O126" s="73"/>
      <c r="P126" s="79"/>
      <c r="Q126" s="38"/>
      <c r="R126" s="38"/>
      <c r="S126" s="38"/>
      <c r="T126" s="38"/>
      <c r="U126" s="8">
        <f>IF(ISBLANK(R126),0,S126*VLOOKUP(R126,références!$A$2:$D$14,2,FALSE))</f>
        <v>0</v>
      </c>
      <c r="V126" s="8">
        <f>IF(ISBLANK(T126),0,IF(MONTH(T126)&lt;7,VLOOKUP(R126,références!$A$2:$D$14,3,FALSE),VLOOKUP(R126,références!$A$2:$D$14,4,FALSE)))</f>
        <v>0</v>
      </c>
      <c r="W126" s="55"/>
      <c r="X126" s="73"/>
      <c r="Y126" s="70"/>
    </row>
    <row r="127" spans="1:25" ht="39.9" customHeight="1" thickBot="1" x14ac:dyDescent="0.3">
      <c r="A127" s="73"/>
      <c r="B127" s="73"/>
      <c r="C127" s="76"/>
      <c r="D127" s="73"/>
      <c r="E127" s="76"/>
      <c r="F127" s="44"/>
      <c r="G127" s="38"/>
      <c r="H127" s="73"/>
      <c r="I127" s="38"/>
      <c r="J127" s="38"/>
      <c r="K127" s="36"/>
      <c r="L127" s="38"/>
      <c r="M127" s="8" t="str">
        <f>IF(ISBLANK(K127),"",VLOOKUP(K127,références!$A$18:$B$30,2,FALSE)*'enregistrement '!L127)</f>
        <v/>
      </c>
      <c r="N127" s="45"/>
      <c r="O127" s="73"/>
      <c r="P127" s="79"/>
      <c r="Q127" s="38"/>
      <c r="R127" s="38"/>
      <c r="S127" s="38"/>
      <c r="T127" s="38"/>
      <c r="U127" s="8">
        <f>IF(ISBLANK(R127),0,S127*VLOOKUP(R127,références!$A$2:$D$14,2,FALSE))</f>
        <v>0</v>
      </c>
      <c r="V127" s="8">
        <f>IF(ISBLANK(T127),0,IF(MONTH(T127)&lt;7,VLOOKUP(R127,références!$A$2:$D$14,3,FALSE),VLOOKUP(R127,références!$A$2:$D$14,4,FALSE)))</f>
        <v>0</v>
      </c>
      <c r="W127" s="55"/>
      <c r="X127" s="73"/>
      <c r="Y127" s="70"/>
    </row>
    <row r="128" spans="1:25" ht="39.9" customHeight="1" thickBot="1" x14ac:dyDescent="0.3">
      <c r="A128" s="74"/>
      <c r="B128" s="74"/>
      <c r="C128" s="77"/>
      <c r="D128" s="74"/>
      <c r="E128" s="77"/>
      <c r="F128" s="47"/>
      <c r="G128" s="39"/>
      <c r="H128" s="74"/>
      <c r="I128" s="39"/>
      <c r="J128" s="39"/>
      <c r="K128" s="36"/>
      <c r="L128" s="39"/>
      <c r="M128" s="8" t="str">
        <f>IF(ISBLANK(K128),"",VLOOKUP(K128,références!$A$18:$B$30,2,FALSE)*'enregistrement '!L128)</f>
        <v/>
      </c>
      <c r="N128" s="48"/>
      <c r="O128" s="74"/>
      <c r="P128" s="80"/>
      <c r="Q128" s="39"/>
      <c r="R128" s="39"/>
      <c r="S128" s="39"/>
      <c r="T128" s="39"/>
      <c r="U128" s="8">
        <f>IF(ISBLANK(R128),0,S128*VLOOKUP(R128,références!$A$2:$D$14,2,FALSE))</f>
        <v>0</v>
      </c>
      <c r="V128" s="8">
        <f>IF(ISBLANK(T128),0,IF(MONTH(T128)&lt;7,VLOOKUP(R128,références!$A$2:$D$14,3,FALSE),VLOOKUP(R128,références!$A$2:$D$14,4,FALSE)))</f>
        <v>0</v>
      </c>
      <c r="W128" s="56"/>
      <c r="X128" s="74"/>
      <c r="Y128" s="71"/>
    </row>
    <row r="129" spans="1:25" ht="39.9" customHeight="1" thickBot="1" x14ac:dyDescent="0.3">
      <c r="A129" s="72"/>
      <c r="B129" s="72"/>
      <c r="C129" s="75"/>
      <c r="D129" s="72"/>
      <c r="E129" s="75"/>
      <c r="F129" s="41"/>
      <c r="G129" s="35"/>
      <c r="H129" s="72"/>
      <c r="I129" s="35"/>
      <c r="J129" s="35"/>
      <c r="K129" s="36"/>
      <c r="L129" s="35"/>
      <c r="M129" s="8" t="str">
        <f>IF(ISBLANK(K129),"",VLOOKUP(K129,références!$A$18:$B$30,2,FALSE)*'enregistrement '!L129)</f>
        <v/>
      </c>
      <c r="N129" s="42"/>
      <c r="O129" s="72"/>
      <c r="P129" s="78"/>
      <c r="Q129" s="35"/>
      <c r="R129" s="35"/>
      <c r="S129" s="35"/>
      <c r="T129" s="35"/>
      <c r="U129" s="8">
        <f>IF(ISBLANK(R129),0,S129*VLOOKUP(R129,références!$A$2:$D$14,2,FALSE))</f>
        <v>0</v>
      </c>
      <c r="V129" s="8">
        <f>IF(ISBLANK(T129),0,IF(MONTH(T129)&lt;7,VLOOKUP(R129,références!$A$2:$D$14,3,FALSE),VLOOKUP(R129,références!$A$2:$D$14,4,FALSE)))</f>
        <v>0</v>
      </c>
      <c r="W129" s="54">
        <f>U129*V129+U130*V130+U131*V131+U132*V132</f>
        <v>0</v>
      </c>
      <c r="X129" s="72"/>
      <c r="Y129" s="69"/>
    </row>
    <row r="130" spans="1:25" ht="39.9" customHeight="1" thickBot="1" x14ac:dyDescent="0.3">
      <c r="A130" s="73"/>
      <c r="B130" s="73"/>
      <c r="C130" s="76"/>
      <c r="D130" s="73"/>
      <c r="E130" s="76"/>
      <c r="F130" s="44"/>
      <c r="G130" s="38"/>
      <c r="H130" s="73"/>
      <c r="I130" s="38"/>
      <c r="J130" s="38"/>
      <c r="K130" s="36"/>
      <c r="L130" s="38"/>
      <c r="M130" s="8" t="str">
        <f>IF(ISBLANK(K130),"",VLOOKUP(K130,références!$A$18:$B$30,2,FALSE)*'enregistrement '!L130)</f>
        <v/>
      </c>
      <c r="N130" s="45"/>
      <c r="O130" s="73"/>
      <c r="P130" s="79"/>
      <c r="Q130" s="38"/>
      <c r="R130" s="38"/>
      <c r="S130" s="38"/>
      <c r="T130" s="38"/>
      <c r="U130" s="8">
        <f>IF(ISBLANK(R130),0,S130*VLOOKUP(R130,références!$A$2:$D$14,2,FALSE))</f>
        <v>0</v>
      </c>
      <c r="V130" s="8">
        <f>IF(ISBLANK(T130),0,IF(MONTH(T130)&lt;7,VLOOKUP(R130,références!$A$2:$D$14,3,FALSE),VLOOKUP(R130,références!$A$2:$D$14,4,FALSE)))</f>
        <v>0</v>
      </c>
      <c r="W130" s="55"/>
      <c r="X130" s="73"/>
      <c r="Y130" s="70"/>
    </row>
    <row r="131" spans="1:25" ht="39.9" customHeight="1" thickBot="1" x14ac:dyDescent="0.3">
      <c r="A131" s="73"/>
      <c r="B131" s="73"/>
      <c r="C131" s="76"/>
      <c r="D131" s="73"/>
      <c r="E131" s="76"/>
      <c r="F131" s="44"/>
      <c r="G131" s="38"/>
      <c r="H131" s="73"/>
      <c r="I131" s="38"/>
      <c r="J131" s="38"/>
      <c r="K131" s="36"/>
      <c r="L131" s="38"/>
      <c r="M131" s="8" t="str">
        <f>IF(ISBLANK(K131),"",VLOOKUP(K131,références!$A$18:$B$30,2,FALSE)*'enregistrement '!L131)</f>
        <v/>
      </c>
      <c r="N131" s="45"/>
      <c r="O131" s="73"/>
      <c r="P131" s="79"/>
      <c r="Q131" s="38"/>
      <c r="R131" s="38"/>
      <c r="S131" s="38"/>
      <c r="T131" s="38"/>
      <c r="U131" s="8">
        <f>IF(ISBLANK(R131),0,S131*VLOOKUP(R131,références!$A$2:$D$14,2,FALSE))</f>
        <v>0</v>
      </c>
      <c r="V131" s="8">
        <f>IF(ISBLANK(T131),0,IF(MONTH(T131)&lt;7,VLOOKUP(R131,références!$A$2:$D$14,3,FALSE),VLOOKUP(R131,références!$A$2:$D$14,4,FALSE)))</f>
        <v>0</v>
      </c>
      <c r="W131" s="55"/>
      <c r="X131" s="73"/>
      <c r="Y131" s="70"/>
    </row>
    <row r="132" spans="1:25" ht="39.9" customHeight="1" thickBot="1" x14ac:dyDescent="0.3">
      <c r="A132" s="74"/>
      <c r="B132" s="74"/>
      <c r="C132" s="77"/>
      <c r="D132" s="74"/>
      <c r="E132" s="77"/>
      <c r="F132" s="47"/>
      <c r="G132" s="39"/>
      <c r="H132" s="74"/>
      <c r="I132" s="39"/>
      <c r="J132" s="39"/>
      <c r="K132" s="36"/>
      <c r="L132" s="39"/>
      <c r="M132" s="8" t="str">
        <f>IF(ISBLANK(K132),"",VLOOKUP(K132,références!$A$18:$B$30,2,FALSE)*'enregistrement '!L132)</f>
        <v/>
      </c>
      <c r="N132" s="48"/>
      <c r="O132" s="74"/>
      <c r="P132" s="80"/>
      <c r="Q132" s="39"/>
      <c r="R132" s="39"/>
      <c r="S132" s="39"/>
      <c r="T132" s="39"/>
      <c r="U132" s="8">
        <f>IF(ISBLANK(R132),0,S132*VLOOKUP(R132,références!$A$2:$D$14,2,FALSE))</f>
        <v>0</v>
      </c>
      <c r="V132" s="8">
        <f>IF(ISBLANK(T132),0,IF(MONTH(T132)&lt;7,VLOOKUP(R132,références!$A$2:$D$14,3,FALSE),VLOOKUP(R132,références!$A$2:$D$14,4,FALSE)))</f>
        <v>0</v>
      </c>
      <c r="W132" s="56"/>
      <c r="X132" s="74"/>
      <c r="Y132" s="71"/>
    </row>
    <row r="133" spans="1:25" ht="39.9" customHeight="1" thickBot="1" x14ac:dyDescent="0.3">
      <c r="A133" s="72"/>
      <c r="B133" s="72"/>
      <c r="C133" s="75"/>
      <c r="D133" s="72"/>
      <c r="E133" s="75"/>
      <c r="F133" s="41"/>
      <c r="G133" s="35"/>
      <c r="H133" s="72"/>
      <c r="I133" s="35"/>
      <c r="J133" s="35"/>
      <c r="K133" s="36"/>
      <c r="L133" s="35"/>
      <c r="M133" s="8" t="str">
        <f>IF(ISBLANK(K133),"",VLOOKUP(K133,références!$A$18:$B$30,2,FALSE)*'enregistrement '!L133)</f>
        <v/>
      </c>
      <c r="N133" s="42"/>
      <c r="O133" s="72"/>
      <c r="P133" s="78"/>
      <c r="Q133" s="35"/>
      <c r="R133" s="35"/>
      <c r="S133" s="35"/>
      <c r="T133" s="35"/>
      <c r="U133" s="8">
        <f>IF(ISBLANK(R133),0,S133*VLOOKUP(R133,références!$A$2:$D$14,2,FALSE))</f>
        <v>0</v>
      </c>
      <c r="V133" s="8">
        <f>IF(ISBLANK(T133),0,IF(MONTH(T133)&lt;7,VLOOKUP(R133,références!$A$2:$D$14,3,FALSE),VLOOKUP(R133,références!$A$2:$D$14,4,FALSE)))</f>
        <v>0</v>
      </c>
      <c r="W133" s="54">
        <f>U133*V133+U134*V134+U135*V135+U136*V136</f>
        <v>0</v>
      </c>
      <c r="X133" s="72"/>
      <c r="Y133" s="69"/>
    </row>
    <row r="134" spans="1:25" ht="39.9" customHeight="1" thickBot="1" x14ac:dyDescent="0.3">
      <c r="A134" s="73"/>
      <c r="B134" s="73"/>
      <c r="C134" s="76"/>
      <c r="D134" s="73"/>
      <c r="E134" s="76"/>
      <c r="F134" s="44"/>
      <c r="G134" s="38"/>
      <c r="H134" s="73"/>
      <c r="I134" s="38"/>
      <c r="J134" s="38"/>
      <c r="K134" s="36"/>
      <c r="L134" s="38"/>
      <c r="M134" s="8" t="str">
        <f>IF(ISBLANK(K134),"",VLOOKUP(K134,références!$A$18:$B$30,2,FALSE)*'enregistrement '!L134)</f>
        <v/>
      </c>
      <c r="N134" s="45"/>
      <c r="O134" s="73"/>
      <c r="P134" s="79"/>
      <c r="Q134" s="38"/>
      <c r="R134" s="38"/>
      <c r="S134" s="38"/>
      <c r="T134" s="38"/>
      <c r="U134" s="8">
        <f>IF(ISBLANK(R134),0,S134*VLOOKUP(R134,références!$A$2:$D$14,2,FALSE))</f>
        <v>0</v>
      </c>
      <c r="V134" s="8">
        <f>IF(ISBLANK(T134),0,IF(MONTH(T134)&lt;7,VLOOKUP(R134,références!$A$2:$D$14,3,FALSE),VLOOKUP(R134,références!$A$2:$D$14,4,FALSE)))</f>
        <v>0</v>
      </c>
      <c r="W134" s="55"/>
      <c r="X134" s="73"/>
      <c r="Y134" s="70"/>
    </row>
    <row r="135" spans="1:25" ht="39.9" customHeight="1" thickBot="1" x14ac:dyDescent="0.3">
      <c r="A135" s="73"/>
      <c r="B135" s="73"/>
      <c r="C135" s="76"/>
      <c r="D135" s="73"/>
      <c r="E135" s="76"/>
      <c r="F135" s="44"/>
      <c r="G135" s="38"/>
      <c r="H135" s="73"/>
      <c r="I135" s="38"/>
      <c r="J135" s="38"/>
      <c r="K135" s="36"/>
      <c r="L135" s="38"/>
      <c r="M135" s="8" t="str">
        <f>IF(ISBLANK(K135),"",VLOOKUP(K135,références!$A$18:$B$30,2,FALSE)*'enregistrement '!L135)</f>
        <v/>
      </c>
      <c r="N135" s="45"/>
      <c r="O135" s="73"/>
      <c r="P135" s="79"/>
      <c r="Q135" s="38"/>
      <c r="R135" s="38"/>
      <c r="S135" s="38"/>
      <c r="T135" s="38"/>
      <c r="U135" s="8">
        <f>IF(ISBLANK(R135),0,S135*VLOOKUP(R135,références!$A$2:$D$14,2,FALSE))</f>
        <v>0</v>
      </c>
      <c r="V135" s="8">
        <f>IF(ISBLANK(T135),0,IF(MONTH(T135)&lt;7,VLOOKUP(R135,références!$A$2:$D$14,3,FALSE),VLOOKUP(R135,références!$A$2:$D$14,4,FALSE)))</f>
        <v>0</v>
      </c>
      <c r="W135" s="55"/>
      <c r="X135" s="73"/>
      <c r="Y135" s="70"/>
    </row>
    <row r="136" spans="1:25" ht="39.9" customHeight="1" thickBot="1" x14ac:dyDescent="0.3">
      <c r="A136" s="74"/>
      <c r="B136" s="74"/>
      <c r="C136" s="77"/>
      <c r="D136" s="74"/>
      <c r="E136" s="77"/>
      <c r="F136" s="47"/>
      <c r="G136" s="39"/>
      <c r="H136" s="74"/>
      <c r="I136" s="39"/>
      <c r="J136" s="39"/>
      <c r="K136" s="36"/>
      <c r="L136" s="39"/>
      <c r="M136" s="8" t="str">
        <f>IF(ISBLANK(K136),"",VLOOKUP(K136,références!$A$18:$B$30,2,FALSE)*'enregistrement '!L136)</f>
        <v/>
      </c>
      <c r="N136" s="48"/>
      <c r="O136" s="74"/>
      <c r="P136" s="80"/>
      <c r="Q136" s="39"/>
      <c r="R136" s="39"/>
      <c r="S136" s="39"/>
      <c r="T136" s="39"/>
      <c r="U136" s="8">
        <f>IF(ISBLANK(R136),0,S136*VLOOKUP(R136,références!$A$2:$D$14,2,FALSE))</f>
        <v>0</v>
      </c>
      <c r="V136" s="8">
        <f>IF(ISBLANK(T136),0,IF(MONTH(T136)&lt;7,VLOOKUP(R136,références!$A$2:$D$14,3,FALSE),VLOOKUP(R136,références!$A$2:$D$14,4,FALSE)))</f>
        <v>0</v>
      </c>
      <c r="W136" s="56"/>
      <c r="X136" s="74"/>
      <c r="Y136" s="71"/>
    </row>
    <row r="137" spans="1:25" ht="39.9" customHeight="1" thickBot="1" x14ac:dyDescent="0.3">
      <c r="A137" s="72"/>
      <c r="B137" s="72"/>
      <c r="C137" s="75"/>
      <c r="D137" s="72"/>
      <c r="E137" s="75"/>
      <c r="F137" s="41"/>
      <c r="G137" s="35"/>
      <c r="H137" s="72"/>
      <c r="I137" s="35"/>
      <c r="J137" s="35"/>
      <c r="K137" s="36"/>
      <c r="L137" s="35"/>
      <c r="M137" s="8" t="str">
        <f>IF(ISBLANK(K137),"",VLOOKUP(K137,références!$A$18:$B$30,2,FALSE)*'enregistrement '!L137)</f>
        <v/>
      </c>
      <c r="N137" s="42"/>
      <c r="O137" s="72"/>
      <c r="P137" s="78"/>
      <c r="Q137" s="35"/>
      <c r="R137" s="35"/>
      <c r="S137" s="35"/>
      <c r="T137" s="35"/>
      <c r="U137" s="8">
        <f>IF(ISBLANK(R137),0,S137*VLOOKUP(R137,références!$A$2:$D$14,2,FALSE))</f>
        <v>0</v>
      </c>
      <c r="V137" s="8">
        <f>IF(ISBLANK(T137),0,IF(MONTH(T137)&lt;7,VLOOKUP(R137,références!$A$2:$D$14,3,FALSE),VLOOKUP(R137,références!$A$2:$D$14,4,FALSE)))</f>
        <v>0</v>
      </c>
      <c r="W137" s="54">
        <f>U137*V137+U138*V138+U139*V139+U140*V140</f>
        <v>0</v>
      </c>
      <c r="X137" s="72"/>
      <c r="Y137" s="69"/>
    </row>
    <row r="138" spans="1:25" ht="39.9" customHeight="1" thickBot="1" x14ac:dyDescent="0.3">
      <c r="A138" s="73"/>
      <c r="B138" s="73"/>
      <c r="C138" s="76"/>
      <c r="D138" s="73"/>
      <c r="E138" s="76"/>
      <c r="F138" s="44"/>
      <c r="G138" s="38"/>
      <c r="H138" s="73"/>
      <c r="I138" s="38"/>
      <c r="J138" s="38"/>
      <c r="K138" s="36"/>
      <c r="L138" s="38"/>
      <c r="M138" s="8" t="str">
        <f>IF(ISBLANK(K138),"",VLOOKUP(K138,références!$A$18:$B$30,2,FALSE)*'enregistrement '!L138)</f>
        <v/>
      </c>
      <c r="N138" s="45"/>
      <c r="O138" s="73"/>
      <c r="P138" s="79"/>
      <c r="Q138" s="38"/>
      <c r="R138" s="38"/>
      <c r="S138" s="38"/>
      <c r="T138" s="38"/>
      <c r="U138" s="8">
        <f>IF(ISBLANK(R138),0,S138*VLOOKUP(R138,références!$A$2:$D$14,2,FALSE))</f>
        <v>0</v>
      </c>
      <c r="V138" s="8">
        <f>IF(ISBLANK(T138),0,IF(MONTH(T138)&lt;7,VLOOKUP(R138,références!$A$2:$D$14,3,FALSE),VLOOKUP(R138,références!$A$2:$D$14,4,FALSE)))</f>
        <v>0</v>
      </c>
      <c r="W138" s="55"/>
      <c r="X138" s="73"/>
      <c r="Y138" s="70"/>
    </row>
    <row r="139" spans="1:25" ht="39.9" customHeight="1" thickBot="1" x14ac:dyDescent="0.3">
      <c r="A139" s="73"/>
      <c r="B139" s="73"/>
      <c r="C139" s="76"/>
      <c r="D139" s="73"/>
      <c r="E139" s="76"/>
      <c r="F139" s="44"/>
      <c r="G139" s="38"/>
      <c r="H139" s="73"/>
      <c r="I139" s="38"/>
      <c r="J139" s="38"/>
      <c r="K139" s="36"/>
      <c r="L139" s="38"/>
      <c r="M139" s="8" t="str">
        <f>IF(ISBLANK(K139),"",VLOOKUP(K139,références!$A$18:$B$30,2,FALSE)*'enregistrement '!L139)</f>
        <v/>
      </c>
      <c r="N139" s="45"/>
      <c r="O139" s="73"/>
      <c r="P139" s="79"/>
      <c r="Q139" s="38"/>
      <c r="R139" s="38"/>
      <c r="S139" s="38"/>
      <c r="T139" s="38"/>
      <c r="U139" s="8">
        <f>IF(ISBLANK(R139),0,S139*VLOOKUP(R139,références!$A$2:$D$14,2,FALSE))</f>
        <v>0</v>
      </c>
      <c r="V139" s="8">
        <f>IF(ISBLANK(T139),0,IF(MONTH(T139)&lt;7,VLOOKUP(R139,références!$A$2:$D$14,3,FALSE),VLOOKUP(R139,références!$A$2:$D$14,4,FALSE)))</f>
        <v>0</v>
      </c>
      <c r="W139" s="55"/>
      <c r="X139" s="73"/>
      <c r="Y139" s="70"/>
    </row>
    <row r="140" spans="1:25" ht="39.9" customHeight="1" thickBot="1" x14ac:dyDescent="0.3">
      <c r="A140" s="74"/>
      <c r="B140" s="74"/>
      <c r="C140" s="77"/>
      <c r="D140" s="74"/>
      <c r="E140" s="77"/>
      <c r="F140" s="47"/>
      <c r="G140" s="39"/>
      <c r="H140" s="74"/>
      <c r="I140" s="39"/>
      <c r="J140" s="39"/>
      <c r="K140" s="36"/>
      <c r="L140" s="39"/>
      <c r="M140" s="8" t="str">
        <f>IF(ISBLANK(K140),"",VLOOKUP(K140,références!$A$18:$B$30,2,FALSE)*'enregistrement '!L140)</f>
        <v/>
      </c>
      <c r="N140" s="48"/>
      <c r="O140" s="74"/>
      <c r="P140" s="80"/>
      <c r="Q140" s="39"/>
      <c r="R140" s="39"/>
      <c r="S140" s="39"/>
      <c r="T140" s="39"/>
      <c r="U140" s="8">
        <f>IF(ISBLANK(R140),0,S140*VLOOKUP(R140,références!$A$2:$D$14,2,FALSE))</f>
        <v>0</v>
      </c>
      <c r="V140" s="8">
        <f>IF(ISBLANK(T140),0,IF(MONTH(T140)&lt;7,VLOOKUP(R140,références!$A$2:$D$14,3,FALSE),VLOOKUP(R140,références!$A$2:$D$14,4,FALSE)))</f>
        <v>0</v>
      </c>
      <c r="W140" s="56"/>
      <c r="X140" s="74"/>
      <c r="Y140" s="71"/>
    </row>
    <row r="141" spans="1:25" ht="39.9" customHeight="1" thickBot="1" x14ac:dyDescent="0.3">
      <c r="A141" s="72"/>
      <c r="B141" s="72"/>
      <c r="C141" s="75"/>
      <c r="D141" s="72"/>
      <c r="E141" s="75"/>
      <c r="F141" s="41"/>
      <c r="G141" s="35"/>
      <c r="H141" s="72"/>
      <c r="I141" s="35"/>
      <c r="J141" s="35"/>
      <c r="K141" s="36"/>
      <c r="L141" s="35"/>
      <c r="M141" s="8" t="str">
        <f>IF(ISBLANK(K141),"",VLOOKUP(K141,références!$A$18:$B$30,2,FALSE)*'enregistrement '!L141)</f>
        <v/>
      </c>
      <c r="N141" s="42"/>
      <c r="O141" s="72"/>
      <c r="P141" s="78"/>
      <c r="Q141" s="35"/>
      <c r="R141" s="35"/>
      <c r="S141" s="35"/>
      <c r="T141" s="35"/>
      <c r="U141" s="8">
        <f>IF(ISBLANK(R141),0,S141*VLOOKUP(R141,références!$A$2:$D$14,2,FALSE))</f>
        <v>0</v>
      </c>
      <c r="V141" s="8">
        <f>IF(ISBLANK(T141),0,IF(MONTH(T141)&lt;7,VLOOKUP(R141,références!$A$2:$D$14,3,FALSE),VLOOKUP(R141,références!$A$2:$D$14,4,FALSE)))</f>
        <v>0</v>
      </c>
      <c r="W141" s="54">
        <f>U141*V141+U142*V142+U143*V143+U144*V144</f>
        <v>0</v>
      </c>
      <c r="X141" s="72"/>
      <c r="Y141" s="69"/>
    </row>
    <row r="142" spans="1:25" ht="39.9" customHeight="1" thickBot="1" x14ac:dyDescent="0.3">
      <c r="A142" s="73"/>
      <c r="B142" s="73"/>
      <c r="C142" s="76"/>
      <c r="D142" s="73"/>
      <c r="E142" s="76"/>
      <c r="F142" s="44"/>
      <c r="G142" s="38"/>
      <c r="H142" s="73"/>
      <c r="I142" s="38"/>
      <c r="J142" s="38"/>
      <c r="K142" s="36"/>
      <c r="L142" s="38"/>
      <c r="M142" s="8" t="str">
        <f>IF(ISBLANK(K142),"",VLOOKUP(K142,références!$A$18:$B$30,2,FALSE)*'enregistrement '!L142)</f>
        <v/>
      </c>
      <c r="N142" s="45"/>
      <c r="O142" s="73"/>
      <c r="P142" s="79"/>
      <c r="Q142" s="38"/>
      <c r="R142" s="38"/>
      <c r="S142" s="38"/>
      <c r="T142" s="38"/>
      <c r="U142" s="8">
        <f>IF(ISBLANK(R142),0,S142*VLOOKUP(R142,références!$A$2:$D$14,2,FALSE))</f>
        <v>0</v>
      </c>
      <c r="V142" s="8">
        <f>IF(ISBLANK(T142),0,IF(MONTH(T142)&lt;7,VLOOKUP(R142,références!$A$2:$D$14,3,FALSE),VLOOKUP(R142,références!$A$2:$D$14,4,FALSE)))</f>
        <v>0</v>
      </c>
      <c r="W142" s="55"/>
      <c r="X142" s="73"/>
      <c r="Y142" s="70"/>
    </row>
    <row r="143" spans="1:25" ht="39.9" customHeight="1" thickBot="1" x14ac:dyDescent="0.3">
      <c r="A143" s="73"/>
      <c r="B143" s="73"/>
      <c r="C143" s="76"/>
      <c r="D143" s="73"/>
      <c r="E143" s="76"/>
      <c r="F143" s="44"/>
      <c r="G143" s="38"/>
      <c r="H143" s="73"/>
      <c r="I143" s="38"/>
      <c r="J143" s="38"/>
      <c r="K143" s="36"/>
      <c r="L143" s="38"/>
      <c r="M143" s="8" t="str">
        <f>IF(ISBLANK(K143),"",VLOOKUP(K143,références!$A$18:$B$30,2,FALSE)*'enregistrement '!L143)</f>
        <v/>
      </c>
      <c r="N143" s="45"/>
      <c r="O143" s="73"/>
      <c r="P143" s="79"/>
      <c r="Q143" s="38"/>
      <c r="R143" s="38"/>
      <c r="S143" s="38"/>
      <c r="T143" s="38"/>
      <c r="U143" s="8">
        <f>IF(ISBLANK(R143),0,S143*VLOOKUP(R143,références!$A$2:$D$14,2,FALSE))</f>
        <v>0</v>
      </c>
      <c r="V143" s="8">
        <f>IF(ISBLANK(T143),0,IF(MONTH(T143)&lt;7,VLOOKUP(R143,références!$A$2:$D$14,3,FALSE),VLOOKUP(R143,références!$A$2:$D$14,4,FALSE)))</f>
        <v>0</v>
      </c>
      <c r="W143" s="55"/>
      <c r="X143" s="73"/>
      <c r="Y143" s="70"/>
    </row>
    <row r="144" spans="1:25" ht="39.9" customHeight="1" thickBot="1" x14ac:dyDescent="0.3">
      <c r="A144" s="74"/>
      <c r="B144" s="74"/>
      <c r="C144" s="77"/>
      <c r="D144" s="74"/>
      <c r="E144" s="77"/>
      <c r="F144" s="47"/>
      <c r="G144" s="39"/>
      <c r="H144" s="74"/>
      <c r="I144" s="39"/>
      <c r="J144" s="39"/>
      <c r="K144" s="36"/>
      <c r="L144" s="39"/>
      <c r="M144" s="8" t="str">
        <f>IF(ISBLANK(K144),"",VLOOKUP(K144,références!$A$18:$B$30,2,FALSE)*'enregistrement '!L144)</f>
        <v/>
      </c>
      <c r="N144" s="48"/>
      <c r="O144" s="74"/>
      <c r="P144" s="80"/>
      <c r="Q144" s="39"/>
      <c r="R144" s="39"/>
      <c r="S144" s="39"/>
      <c r="T144" s="39"/>
      <c r="U144" s="8">
        <f>IF(ISBLANK(R144),0,S144*VLOOKUP(R144,références!$A$2:$D$14,2,FALSE))</f>
        <v>0</v>
      </c>
      <c r="V144" s="8">
        <f>IF(ISBLANK(T144),0,IF(MONTH(T144)&lt;7,VLOOKUP(R144,références!$A$2:$D$14,3,FALSE),VLOOKUP(R144,références!$A$2:$D$14,4,FALSE)))</f>
        <v>0</v>
      </c>
      <c r="W144" s="56"/>
      <c r="X144" s="74"/>
      <c r="Y144" s="71"/>
    </row>
    <row r="145" spans="1:25" ht="39.9" customHeight="1" thickBot="1" x14ac:dyDescent="0.3">
      <c r="A145" s="72"/>
      <c r="B145" s="72"/>
      <c r="C145" s="75"/>
      <c r="D145" s="72"/>
      <c r="E145" s="75"/>
      <c r="F145" s="41"/>
      <c r="G145" s="35"/>
      <c r="H145" s="72"/>
      <c r="I145" s="35"/>
      <c r="J145" s="35"/>
      <c r="K145" s="36"/>
      <c r="L145" s="35"/>
      <c r="M145" s="8" t="str">
        <f>IF(ISBLANK(K145),"",VLOOKUP(K145,références!$A$18:$B$30,2,FALSE)*'enregistrement '!L145)</f>
        <v/>
      </c>
      <c r="N145" s="42"/>
      <c r="O145" s="72"/>
      <c r="P145" s="78"/>
      <c r="Q145" s="35"/>
      <c r="R145" s="35"/>
      <c r="S145" s="35"/>
      <c r="T145" s="35"/>
      <c r="U145" s="8">
        <f>IF(ISBLANK(R145),0,S145*VLOOKUP(R145,références!$A$2:$D$14,2,FALSE))</f>
        <v>0</v>
      </c>
      <c r="V145" s="8">
        <f>IF(ISBLANK(T145),0,IF(MONTH(T145)&lt;7,VLOOKUP(R145,références!$A$2:$D$14,3,FALSE),VLOOKUP(R145,références!$A$2:$D$14,4,FALSE)))</f>
        <v>0</v>
      </c>
      <c r="W145" s="54">
        <f>U145*V145+U146*V146+U147*V147+U148*V148</f>
        <v>0</v>
      </c>
      <c r="X145" s="72"/>
      <c r="Y145" s="69"/>
    </row>
    <row r="146" spans="1:25" ht="39.9" customHeight="1" thickBot="1" x14ac:dyDescent="0.3">
      <c r="A146" s="73"/>
      <c r="B146" s="73"/>
      <c r="C146" s="76"/>
      <c r="D146" s="73"/>
      <c r="E146" s="76"/>
      <c r="F146" s="44"/>
      <c r="G146" s="38"/>
      <c r="H146" s="73"/>
      <c r="I146" s="38"/>
      <c r="J146" s="38"/>
      <c r="K146" s="36"/>
      <c r="L146" s="38"/>
      <c r="M146" s="8" t="str">
        <f>IF(ISBLANK(K146),"",VLOOKUP(K146,références!$A$18:$B$30,2,FALSE)*'enregistrement '!L146)</f>
        <v/>
      </c>
      <c r="N146" s="45"/>
      <c r="O146" s="73"/>
      <c r="P146" s="79"/>
      <c r="Q146" s="38"/>
      <c r="R146" s="38"/>
      <c r="S146" s="38"/>
      <c r="T146" s="38"/>
      <c r="U146" s="8">
        <f>IF(ISBLANK(R146),0,S146*VLOOKUP(R146,références!$A$2:$D$14,2,FALSE))</f>
        <v>0</v>
      </c>
      <c r="V146" s="8">
        <f>IF(ISBLANK(T146),0,IF(MONTH(T146)&lt;7,VLOOKUP(R146,références!$A$2:$D$14,3,FALSE),VLOOKUP(R146,références!$A$2:$D$14,4,FALSE)))</f>
        <v>0</v>
      </c>
      <c r="W146" s="55"/>
      <c r="X146" s="73"/>
      <c r="Y146" s="70"/>
    </row>
    <row r="147" spans="1:25" ht="39.9" customHeight="1" thickBot="1" x14ac:dyDescent="0.3">
      <c r="A147" s="73"/>
      <c r="B147" s="73"/>
      <c r="C147" s="76"/>
      <c r="D147" s="73"/>
      <c r="E147" s="76"/>
      <c r="F147" s="44"/>
      <c r="G147" s="38"/>
      <c r="H147" s="73"/>
      <c r="I147" s="38"/>
      <c r="J147" s="38"/>
      <c r="K147" s="36"/>
      <c r="L147" s="38"/>
      <c r="M147" s="8" t="str">
        <f>IF(ISBLANK(K147),"",VLOOKUP(K147,références!$A$18:$B$30,2,FALSE)*'enregistrement '!L147)</f>
        <v/>
      </c>
      <c r="N147" s="45"/>
      <c r="O147" s="73"/>
      <c r="P147" s="79"/>
      <c r="Q147" s="38"/>
      <c r="R147" s="38"/>
      <c r="S147" s="38"/>
      <c r="T147" s="38"/>
      <c r="U147" s="8">
        <f>IF(ISBLANK(R147),0,S147*VLOOKUP(R147,références!$A$2:$D$14,2,FALSE))</f>
        <v>0</v>
      </c>
      <c r="V147" s="8">
        <f>IF(ISBLANK(T147),0,IF(MONTH(T147)&lt;7,VLOOKUP(R147,références!$A$2:$D$14,3,FALSE),VLOOKUP(R147,références!$A$2:$D$14,4,FALSE)))</f>
        <v>0</v>
      </c>
      <c r="W147" s="55"/>
      <c r="X147" s="73"/>
      <c r="Y147" s="70"/>
    </row>
    <row r="148" spans="1:25" ht="39.9" customHeight="1" thickBot="1" x14ac:dyDescent="0.3">
      <c r="A148" s="74"/>
      <c r="B148" s="74"/>
      <c r="C148" s="77"/>
      <c r="D148" s="74"/>
      <c r="E148" s="77"/>
      <c r="F148" s="47"/>
      <c r="G148" s="39"/>
      <c r="H148" s="74"/>
      <c r="I148" s="39"/>
      <c r="J148" s="39"/>
      <c r="K148" s="36"/>
      <c r="L148" s="39"/>
      <c r="M148" s="8" t="str">
        <f>IF(ISBLANK(K148),"",VLOOKUP(K148,références!$A$18:$B$30,2,FALSE)*'enregistrement '!L148)</f>
        <v/>
      </c>
      <c r="N148" s="48"/>
      <c r="O148" s="74"/>
      <c r="P148" s="80"/>
      <c r="Q148" s="39"/>
      <c r="R148" s="39"/>
      <c r="S148" s="39"/>
      <c r="T148" s="39"/>
      <c r="U148" s="8">
        <f>IF(ISBLANK(R148),0,S148*VLOOKUP(R148,références!$A$2:$D$14,2,FALSE))</f>
        <v>0</v>
      </c>
      <c r="V148" s="8">
        <f>IF(ISBLANK(T148),0,IF(MONTH(T148)&lt;7,VLOOKUP(R148,références!$A$2:$D$14,3,FALSE),VLOOKUP(R148,références!$A$2:$D$14,4,FALSE)))</f>
        <v>0</v>
      </c>
      <c r="W148" s="56"/>
      <c r="X148" s="74"/>
      <c r="Y148" s="71"/>
    </row>
    <row r="149" spans="1:25" ht="39.9" customHeight="1" thickBot="1" x14ac:dyDescent="0.3">
      <c r="A149" s="72"/>
      <c r="B149" s="72"/>
      <c r="C149" s="75"/>
      <c r="D149" s="72"/>
      <c r="E149" s="75"/>
      <c r="F149" s="41"/>
      <c r="G149" s="35"/>
      <c r="H149" s="72"/>
      <c r="I149" s="35"/>
      <c r="J149" s="35"/>
      <c r="K149" s="36"/>
      <c r="L149" s="35"/>
      <c r="M149" s="8" t="str">
        <f>IF(ISBLANK(K149),"",VLOOKUP(K149,références!$A$18:$B$30,2,FALSE)*'enregistrement '!L149)</f>
        <v/>
      </c>
      <c r="N149" s="42"/>
      <c r="O149" s="72"/>
      <c r="P149" s="78"/>
      <c r="Q149" s="35"/>
      <c r="R149" s="35"/>
      <c r="S149" s="35"/>
      <c r="T149" s="35"/>
      <c r="U149" s="8">
        <f>IF(ISBLANK(R149),0,S149*VLOOKUP(R149,références!$A$2:$D$14,2,FALSE))</f>
        <v>0</v>
      </c>
      <c r="V149" s="8">
        <f>IF(ISBLANK(T149),0,IF(MONTH(T149)&lt;7,VLOOKUP(R149,références!$A$2:$D$14,3,FALSE),VLOOKUP(R149,références!$A$2:$D$14,4,FALSE)))</f>
        <v>0</v>
      </c>
      <c r="W149" s="54">
        <f>U149*V149+U150*V150+U151*V151+U152*V152</f>
        <v>0</v>
      </c>
      <c r="X149" s="72"/>
      <c r="Y149" s="69"/>
    </row>
    <row r="150" spans="1:25" ht="39.9" customHeight="1" thickBot="1" x14ac:dyDescent="0.3">
      <c r="A150" s="73"/>
      <c r="B150" s="73"/>
      <c r="C150" s="76"/>
      <c r="D150" s="73"/>
      <c r="E150" s="76"/>
      <c r="F150" s="44"/>
      <c r="G150" s="38"/>
      <c r="H150" s="73"/>
      <c r="I150" s="38"/>
      <c r="J150" s="38"/>
      <c r="K150" s="36"/>
      <c r="L150" s="38"/>
      <c r="M150" s="8" t="str">
        <f>IF(ISBLANK(K150),"",VLOOKUP(K150,références!$A$18:$B$30,2,FALSE)*'enregistrement '!L150)</f>
        <v/>
      </c>
      <c r="N150" s="45"/>
      <c r="O150" s="73"/>
      <c r="P150" s="79"/>
      <c r="Q150" s="38"/>
      <c r="R150" s="38"/>
      <c r="S150" s="38"/>
      <c r="T150" s="38"/>
      <c r="U150" s="8">
        <f>IF(ISBLANK(R150),0,S150*VLOOKUP(R150,références!$A$2:$D$14,2,FALSE))</f>
        <v>0</v>
      </c>
      <c r="V150" s="8">
        <f>IF(ISBLANK(T150),0,IF(MONTH(T150)&lt;7,VLOOKUP(R150,références!$A$2:$D$14,3,FALSE),VLOOKUP(R150,références!$A$2:$D$14,4,FALSE)))</f>
        <v>0</v>
      </c>
      <c r="W150" s="55"/>
      <c r="X150" s="73"/>
      <c r="Y150" s="70"/>
    </row>
    <row r="151" spans="1:25" ht="39.9" customHeight="1" thickBot="1" x14ac:dyDescent="0.3">
      <c r="A151" s="73"/>
      <c r="B151" s="73"/>
      <c r="C151" s="76"/>
      <c r="D151" s="73"/>
      <c r="E151" s="76"/>
      <c r="F151" s="44"/>
      <c r="G151" s="38"/>
      <c r="H151" s="73"/>
      <c r="I151" s="38"/>
      <c r="J151" s="38"/>
      <c r="K151" s="36"/>
      <c r="L151" s="38"/>
      <c r="M151" s="8" t="str">
        <f>IF(ISBLANK(K151),"",VLOOKUP(K151,références!$A$18:$B$30,2,FALSE)*'enregistrement '!L151)</f>
        <v/>
      </c>
      <c r="N151" s="45"/>
      <c r="O151" s="73"/>
      <c r="P151" s="79"/>
      <c r="Q151" s="38"/>
      <c r="R151" s="38"/>
      <c r="S151" s="38"/>
      <c r="T151" s="38"/>
      <c r="U151" s="8">
        <f>IF(ISBLANK(R151),0,S151*VLOOKUP(R151,références!$A$2:$D$14,2,FALSE))</f>
        <v>0</v>
      </c>
      <c r="V151" s="8">
        <f>IF(ISBLANK(T151),0,IF(MONTH(T151)&lt;7,VLOOKUP(R151,références!$A$2:$D$14,3,FALSE),VLOOKUP(R151,références!$A$2:$D$14,4,FALSE)))</f>
        <v>0</v>
      </c>
      <c r="W151" s="55"/>
      <c r="X151" s="73"/>
      <c r="Y151" s="70"/>
    </row>
    <row r="152" spans="1:25" ht="39.9" customHeight="1" thickBot="1" x14ac:dyDescent="0.3">
      <c r="A152" s="74"/>
      <c r="B152" s="74"/>
      <c r="C152" s="77"/>
      <c r="D152" s="74"/>
      <c r="E152" s="77"/>
      <c r="F152" s="47"/>
      <c r="G152" s="39"/>
      <c r="H152" s="74"/>
      <c r="I152" s="39"/>
      <c r="J152" s="39"/>
      <c r="K152" s="36"/>
      <c r="L152" s="39"/>
      <c r="M152" s="8" t="str">
        <f>IF(ISBLANK(K152),"",VLOOKUP(K152,références!$A$18:$B$30,2,FALSE)*'enregistrement '!L152)</f>
        <v/>
      </c>
      <c r="N152" s="48"/>
      <c r="O152" s="74"/>
      <c r="P152" s="80"/>
      <c r="Q152" s="39"/>
      <c r="R152" s="39"/>
      <c r="S152" s="39"/>
      <c r="T152" s="39"/>
      <c r="U152" s="8">
        <f>IF(ISBLANK(R152),0,S152*VLOOKUP(R152,références!$A$2:$D$14,2,FALSE))</f>
        <v>0</v>
      </c>
      <c r="V152" s="8">
        <f>IF(ISBLANK(T152),0,IF(MONTH(T152)&lt;7,VLOOKUP(R152,références!$A$2:$D$14,3,FALSE),VLOOKUP(R152,références!$A$2:$D$14,4,FALSE)))</f>
        <v>0</v>
      </c>
      <c r="W152" s="56"/>
      <c r="X152" s="74"/>
      <c r="Y152" s="71"/>
    </row>
    <row r="153" spans="1:25" ht="39.9" customHeight="1" thickBot="1" x14ac:dyDescent="0.3">
      <c r="A153" s="72"/>
      <c r="B153" s="72"/>
      <c r="C153" s="75"/>
      <c r="D153" s="72"/>
      <c r="E153" s="75"/>
      <c r="F153" s="41"/>
      <c r="G153" s="35"/>
      <c r="H153" s="72"/>
      <c r="I153" s="35"/>
      <c r="J153" s="35"/>
      <c r="K153" s="36"/>
      <c r="L153" s="35"/>
      <c r="M153" s="8" t="str">
        <f>IF(ISBLANK(K153),"",VLOOKUP(K153,références!$A$18:$B$30,2,FALSE)*'enregistrement '!L153)</f>
        <v/>
      </c>
      <c r="N153" s="42"/>
      <c r="O153" s="72"/>
      <c r="P153" s="78"/>
      <c r="Q153" s="35"/>
      <c r="R153" s="35"/>
      <c r="S153" s="35"/>
      <c r="T153" s="35"/>
      <c r="U153" s="8">
        <f>IF(ISBLANK(R153),0,S153*VLOOKUP(R153,références!$A$2:$D$14,2,FALSE))</f>
        <v>0</v>
      </c>
      <c r="V153" s="8">
        <f>IF(ISBLANK(T153),0,IF(MONTH(T153)&lt;7,VLOOKUP(R153,références!$A$2:$D$14,3,FALSE),VLOOKUP(R153,références!$A$2:$D$14,4,FALSE)))</f>
        <v>0</v>
      </c>
      <c r="W153" s="54">
        <f>U153*V153+U154*V154+U155*V155+U156*V156</f>
        <v>0</v>
      </c>
      <c r="X153" s="72"/>
      <c r="Y153" s="69"/>
    </row>
    <row r="154" spans="1:25" ht="39.9" customHeight="1" thickBot="1" x14ac:dyDescent="0.3">
      <c r="A154" s="73"/>
      <c r="B154" s="73"/>
      <c r="C154" s="76"/>
      <c r="D154" s="73"/>
      <c r="E154" s="76"/>
      <c r="F154" s="44"/>
      <c r="G154" s="38"/>
      <c r="H154" s="73"/>
      <c r="I154" s="38"/>
      <c r="J154" s="38"/>
      <c r="K154" s="36"/>
      <c r="L154" s="38"/>
      <c r="M154" s="8" t="str">
        <f>IF(ISBLANK(K154),"",VLOOKUP(K154,références!$A$18:$B$30,2,FALSE)*'enregistrement '!L154)</f>
        <v/>
      </c>
      <c r="N154" s="45"/>
      <c r="O154" s="73"/>
      <c r="P154" s="79"/>
      <c r="Q154" s="38"/>
      <c r="R154" s="38"/>
      <c r="S154" s="38"/>
      <c r="T154" s="38"/>
      <c r="U154" s="8">
        <f>IF(ISBLANK(R154),0,S154*VLOOKUP(R154,références!$A$2:$D$14,2,FALSE))</f>
        <v>0</v>
      </c>
      <c r="V154" s="8">
        <f>IF(ISBLANK(T154),0,IF(MONTH(T154)&lt;7,VLOOKUP(R154,références!$A$2:$D$14,3,FALSE),VLOOKUP(R154,références!$A$2:$D$14,4,FALSE)))</f>
        <v>0</v>
      </c>
      <c r="W154" s="55"/>
      <c r="X154" s="73"/>
      <c r="Y154" s="70"/>
    </row>
    <row r="155" spans="1:25" ht="39.9" customHeight="1" thickBot="1" x14ac:dyDescent="0.3">
      <c r="A155" s="73"/>
      <c r="B155" s="73"/>
      <c r="C155" s="76"/>
      <c r="D155" s="73"/>
      <c r="E155" s="76"/>
      <c r="F155" s="44"/>
      <c r="G155" s="38"/>
      <c r="H155" s="73"/>
      <c r="I155" s="38"/>
      <c r="J155" s="38"/>
      <c r="K155" s="36"/>
      <c r="L155" s="38"/>
      <c r="M155" s="8" t="str">
        <f>IF(ISBLANK(K155),"",VLOOKUP(K155,références!$A$18:$B$30,2,FALSE)*'enregistrement '!L155)</f>
        <v/>
      </c>
      <c r="N155" s="45"/>
      <c r="O155" s="73"/>
      <c r="P155" s="79"/>
      <c r="Q155" s="38"/>
      <c r="R155" s="38"/>
      <c r="S155" s="38"/>
      <c r="T155" s="38"/>
      <c r="U155" s="8">
        <f>IF(ISBLANK(R155),0,S155*VLOOKUP(R155,références!$A$2:$D$14,2,FALSE))</f>
        <v>0</v>
      </c>
      <c r="V155" s="8">
        <f>IF(ISBLANK(T155),0,IF(MONTH(T155)&lt;7,VLOOKUP(R155,références!$A$2:$D$14,3,FALSE),VLOOKUP(R155,références!$A$2:$D$14,4,FALSE)))</f>
        <v>0</v>
      </c>
      <c r="W155" s="55"/>
      <c r="X155" s="73"/>
      <c r="Y155" s="70"/>
    </row>
    <row r="156" spans="1:25" ht="39.9" customHeight="1" thickBot="1" x14ac:dyDescent="0.3">
      <c r="A156" s="74"/>
      <c r="B156" s="74"/>
      <c r="C156" s="77"/>
      <c r="D156" s="74"/>
      <c r="E156" s="77"/>
      <c r="F156" s="47"/>
      <c r="G156" s="39"/>
      <c r="H156" s="74"/>
      <c r="I156" s="39"/>
      <c r="J156" s="39"/>
      <c r="K156" s="36"/>
      <c r="L156" s="39"/>
      <c r="M156" s="8" t="str">
        <f>IF(ISBLANK(K156),"",VLOOKUP(K156,références!$A$18:$B$30,2,FALSE)*'enregistrement '!L156)</f>
        <v/>
      </c>
      <c r="N156" s="48"/>
      <c r="O156" s="74"/>
      <c r="P156" s="80"/>
      <c r="Q156" s="39"/>
      <c r="R156" s="39"/>
      <c r="S156" s="39"/>
      <c r="T156" s="39"/>
      <c r="U156" s="8">
        <f>IF(ISBLANK(R156),0,S156*VLOOKUP(R156,références!$A$2:$D$14,2,FALSE))</f>
        <v>0</v>
      </c>
      <c r="V156" s="8">
        <f>IF(ISBLANK(T156),0,IF(MONTH(T156)&lt;7,VLOOKUP(R156,références!$A$2:$D$14,3,FALSE),VLOOKUP(R156,références!$A$2:$D$14,4,FALSE)))</f>
        <v>0</v>
      </c>
      <c r="W156" s="56"/>
      <c r="X156" s="74"/>
      <c r="Y156" s="71"/>
    </row>
    <row r="157" spans="1:25" ht="39.9" customHeight="1" thickBot="1" x14ac:dyDescent="0.3">
      <c r="A157" s="72"/>
      <c r="B157" s="72"/>
      <c r="C157" s="75"/>
      <c r="D157" s="72"/>
      <c r="E157" s="75"/>
      <c r="F157" s="41"/>
      <c r="G157" s="35"/>
      <c r="H157" s="72"/>
      <c r="I157" s="35"/>
      <c r="J157" s="35"/>
      <c r="K157" s="36"/>
      <c r="L157" s="35"/>
      <c r="M157" s="8" t="str">
        <f>IF(ISBLANK(K157),"",VLOOKUP(K157,références!$A$18:$B$30,2,FALSE)*'enregistrement '!L157)</f>
        <v/>
      </c>
      <c r="N157" s="42"/>
      <c r="O157" s="72"/>
      <c r="P157" s="78"/>
      <c r="Q157" s="35"/>
      <c r="R157" s="35"/>
      <c r="S157" s="35"/>
      <c r="T157" s="35"/>
      <c r="U157" s="8">
        <f>IF(ISBLANK(R157),0,S157*VLOOKUP(R157,références!$A$2:$D$14,2,FALSE))</f>
        <v>0</v>
      </c>
      <c r="V157" s="8">
        <f>IF(ISBLANK(T157),0,IF(MONTH(T157)&lt;7,VLOOKUP(R157,références!$A$2:$D$14,3,FALSE),VLOOKUP(R157,références!$A$2:$D$14,4,FALSE)))</f>
        <v>0</v>
      </c>
      <c r="W157" s="54">
        <f>U157*V157+U158*V158+U159*V159+U160*V160</f>
        <v>0</v>
      </c>
      <c r="X157" s="72"/>
      <c r="Y157" s="69"/>
    </row>
    <row r="158" spans="1:25" ht="39.9" customHeight="1" thickBot="1" x14ac:dyDescent="0.3">
      <c r="A158" s="73"/>
      <c r="B158" s="73"/>
      <c r="C158" s="76"/>
      <c r="D158" s="73"/>
      <c r="E158" s="76"/>
      <c r="F158" s="44"/>
      <c r="G158" s="38"/>
      <c r="H158" s="73"/>
      <c r="I158" s="38"/>
      <c r="J158" s="38"/>
      <c r="K158" s="36"/>
      <c r="L158" s="38"/>
      <c r="M158" s="8" t="str">
        <f>IF(ISBLANK(K158),"",VLOOKUP(K158,références!$A$18:$B$30,2,FALSE)*'enregistrement '!L158)</f>
        <v/>
      </c>
      <c r="N158" s="45"/>
      <c r="O158" s="73"/>
      <c r="P158" s="79"/>
      <c r="Q158" s="38"/>
      <c r="R158" s="38"/>
      <c r="S158" s="38"/>
      <c r="T158" s="38"/>
      <c r="U158" s="8">
        <f>IF(ISBLANK(R158),0,S158*VLOOKUP(R158,références!$A$2:$D$14,2,FALSE))</f>
        <v>0</v>
      </c>
      <c r="V158" s="8">
        <f>IF(ISBLANK(T158),0,IF(MONTH(T158)&lt;7,VLOOKUP(R158,références!$A$2:$D$14,3,FALSE),VLOOKUP(R158,références!$A$2:$D$14,4,FALSE)))</f>
        <v>0</v>
      </c>
      <c r="W158" s="55"/>
      <c r="X158" s="73"/>
      <c r="Y158" s="70"/>
    </row>
    <row r="159" spans="1:25" ht="39.9" customHeight="1" thickBot="1" x14ac:dyDescent="0.3">
      <c r="A159" s="73"/>
      <c r="B159" s="73"/>
      <c r="C159" s="76"/>
      <c r="D159" s="73"/>
      <c r="E159" s="76"/>
      <c r="F159" s="44"/>
      <c r="G159" s="38"/>
      <c r="H159" s="73"/>
      <c r="I159" s="38"/>
      <c r="J159" s="38"/>
      <c r="K159" s="36"/>
      <c r="L159" s="38"/>
      <c r="M159" s="8" t="str">
        <f>IF(ISBLANK(K159),"",VLOOKUP(K159,références!$A$18:$B$30,2,FALSE)*'enregistrement '!L159)</f>
        <v/>
      </c>
      <c r="N159" s="45"/>
      <c r="O159" s="73"/>
      <c r="P159" s="79"/>
      <c r="Q159" s="38"/>
      <c r="R159" s="38"/>
      <c r="S159" s="38"/>
      <c r="T159" s="38"/>
      <c r="U159" s="8">
        <f>IF(ISBLANK(R159),0,S159*VLOOKUP(R159,références!$A$2:$D$14,2,FALSE))</f>
        <v>0</v>
      </c>
      <c r="V159" s="8">
        <f>IF(ISBLANK(T159),0,IF(MONTH(T159)&lt;7,VLOOKUP(R159,références!$A$2:$D$14,3,FALSE),VLOOKUP(R159,références!$A$2:$D$14,4,FALSE)))</f>
        <v>0</v>
      </c>
      <c r="W159" s="55"/>
      <c r="X159" s="73"/>
      <c r="Y159" s="70"/>
    </row>
    <row r="160" spans="1:25" ht="39.9" customHeight="1" thickBot="1" x14ac:dyDescent="0.3">
      <c r="A160" s="74"/>
      <c r="B160" s="74"/>
      <c r="C160" s="77"/>
      <c r="D160" s="74"/>
      <c r="E160" s="77"/>
      <c r="F160" s="47"/>
      <c r="G160" s="39"/>
      <c r="H160" s="74"/>
      <c r="I160" s="39"/>
      <c r="J160" s="39"/>
      <c r="K160" s="36"/>
      <c r="L160" s="39"/>
      <c r="M160" s="8" t="str">
        <f>IF(ISBLANK(K160),"",VLOOKUP(K160,références!$A$18:$B$30,2,FALSE)*'enregistrement '!L160)</f>
        <v/>
      </c>
      <c r="N160" s="48"/>
      <c r="O160" s="74"/>
      <c r="P160" s="80"/>
      <c r="Q160" s="39"/>
      <c r="R160" s="39"/>
      <c r="S160" s="39"/>
      <c r="T160" s="39"/>
      <c r="U160" s="8">
        <f>IF(ISBLANK(R160),0,S160*VLOOKUP(R160,références!$A$2:$D$14,2,FALSE))</f>
        <v>0</v>
      </c>
      <c r="V160" s="8">
        <f>IF(ISBLANK(T160),0,IF(MONTH(T160)&lt;7,VLOOKUP(R160,références!$A$2:$D$14,3,FALSE),VLOOKUP(R160,références!$A$2:$D$14,4,FALSE)))</f>
        <v>0</v>
      </c>
      <c r="W160" s="56"/>
      <c r="X160" s="74"/>
      <c r="Y160" s="71"/>
    </row>
    <row r="161" spans="1:25" ht="39.9" customHeight="1" thickBot="1" x14ac:dyDescent="0.3">
      <c r="A161" s="72"/>
      <c r="B161" s="72"/>
      <c r="C161" s="75"/>
      <c r="D161" s="72"/>
      <c r="E161" s="75"/>
      <c r="F161" s="41"/>
      <c r="G161" s="35"/>
      <c r="H161" s="72"/>
      <c r="I161" s="35"/>
      <c r="J161" s="35"/>
      <c r="K161" s="36"/>
      <c r="L161" s="35"/>
      <c r="M161" s="8" t="str">
        <f>IF(ISBLANK(K161),"",VLOOKUP(K161,références!$A$18:$B$30,2,FALSE)*'enregistrement '!L161)</f>
        <v/>
      </c>
      <c r="N161" s="42"/>
      <c r="O161" s="72"/>
      <c r="P161" s="78"/>
      <c r="Q161" s="35"/>
      <c r="R161" s="35"/>
      <c r="S161" s="35"/>
      <c r="T161" s="35"/>
      <c r="U161" s="8">
        <f>IF(ISBLANK(R161),0,S161*VLOOKUP(R161,références!$A$2:$D$14,2,FALSE))</f>
        <v>0</v>
      </c>
      <c r="V161" s="8">
        <f>IF(ISBLANK(T161),0,IF(MONTH(T161)&lt;7,VLOOKUP(R161,références!$A$2:$D$14,3,FALSE),VLOOKUP(R161,références!$A$2:$D$14,4,FALSE)))</f>
        <v>0</v>
      </c>
      <c r="W161" s="54">
        <f>U161*V161+U162*V162+U163*V163+U164*V164</f>
        <v>0</v>
      </c>
      <c r="X161" s="72"/>
      <c r="Y161" s="69"/>
    </row>
    <row r="162" spans="1:25" ht="39.9" customHeight="1" thickBot="1" x14ac:dyDescent="0.3">
      <c r="A162" s="73"/>
      <c r="B162" s="73"/>
      <c r="C162" s="76"/>
      <c r="D162" s="73"/>
      <c r="E162" s="76"/>
      <c r="F162" s="44"/>
      <c r="G162" s="38"/>
      <c r="H162" s="73"/>
      <c r="I162" s="38"/>
      <c r="J162" s="38"/>
      <c r="K162" s="36"/>
      <c r="L162" s="38"/>
      <c r="M162" s="8" t="str">
        <f>IF(ISBLANK(K162),"",VLOOKUP(K162,références!$A$18:$B$30,2,FALSE)*'enregistrement '!L162)</f>
        <v/>
      </c>
      <c r="N162" s="45"/>
      <c r="O162" s="73"/>
      <c r="P162" s="79"/>
      <c r="Q162" s="38"/>
      <c r="R162" s="38"/>
      <c r="S162" s="38"/>
      <c r="T162" s="38"/>
      <c r="U162" s="8">
        <f>IF(ISBLANK(R162),0,S162*VLOOKUP(R162,références!$A$2:$D$14,2,FALSE))</f>
        <v>0</v>
      </c>
      <c r="V162" s="8">
        <f>IF(ISBLANK(T162),0,IF(MONTH(T162)&lt;7,VLOOKUP(R162,références!$A$2:$D$14,3,FALSE),VLOOKUP(R162,références!$A$2:$D$14,4,FALSE)))</f>
        <v>0</v>
      </c>
      <c r="W162" s="55"/>
      <c r="X162" s="73"/>
      <c r="Y162" s="70"/>
    </row>
    <row r="163" spans="1:25" ht="39.9" customHeight="1" thickBot="1" x14ac:dyDescent="0.3">
      <c r="A163" s="73"/>
      <c r="B163" s="73"/>
      <c r="C163" s="76"/>
      <c r="D163" s="73"/>
      <c r="E163" s="76"/>
      <c r="F163" s="44"/>
      <c r="G163" s="38"/>
      <c r="H163" s="73"/>
      <c r="I163" s="38"/>
      <c r="J163" s="38"/>
      <c r="K163" s="36"/>
      <c r="L163" s="38"/>
      <c r="M163" s="8" t="str">
        <f>IF(ISBLANK(K163),"",VLOOKUP(K163,références!$A$18:$B$30,2,FALSE)*'enregistrement '!L163)</f>
        <v/>
      </c>
      <c r="N163" s="45"/>
      <c r="O163" s="73"/>
      <c r="P163" s="79"/>
      <c r="Q163" s="38"/>
      <c r="R163" s="38"/>
      <c r="S163" s="38"/>
      <c r="T163" s="38"/>
      <c r="U163" s="8">
        <f>IF(ISBLANK(R163),0,S163*VLOOKUP(R163,références!$A$2:$D$14,2,FALSE))</f>
        <v>0</v>
      </c>
      <c r="V163" s="8">
        <f>IF(ISBLANK(T163),0,IF(MONTH(T163)&lt;7,VLOOKUP(R163,références!$A$2:$D$14,3,FALSE),VLOOKUP(R163,références!$A$2:$D$14,4,FALSE)))</f>
        <v>0</v>
      </c>
      <c r="W163" s="55"/>
      <c r="X163" s="73"/>
      <c r="Y163" s="70"/>
    </row>
    <row r="164" spans="1:25" ht="39.9" customHeight="1" thickBot="1" x14ac:dyDescent="0.3">
      <c r="A164" s="74"/>
      <c r="B164" s="74"/>
      <c r="C164" s="77"/>
      <c r="D164" s="74"/>
      <c r="E164" s="77"/>
      <c r="F164" s="47"/>
      <c r="G164" s="39"/>
      <c r="H164" s="74"/>
      <c r="I164" s="39"/>
      <c r="J164" s="39"/>
      <c r="K164" s="36"/>
      <c r="L164" s="39"/>
      <c r="M164" s="8" t="str">
        <f>IF(ISBLANK(K164),"",VLOOKUP(K164,références!$A$18:$B$30,2,FALSE)*'enregistrement '!L164)</f>
        <v/>
      </c>
      <c r="N164" s="48"/>
      <c r="O164" s="74"/>
      <c r="P164" s="80"/>
      <c r="Q164" s="39"/>
      <c r="R164" s="39"/>
      <c r="S164" s="39"/>
      <c r="T164" s="39"/>
      <c r="U164" s="8">
        <f>IF(ISBLANK(R164),0,S164*VLOOKUP(R164,références!$A$2:$D$14,2,FALSE))</f>
        <v>0</v>
      </c>
      <c r="V164" s="8">
        <f>IF(ISBLANK(T164),0,IF(MONTH(T164)&lt;7,VLOOKUP(R164,références!$A$2:$D$14,3,FALSE),VLOOKUP(R164,références!$A$2:$D$14,4,FALSE)))</f>
        <v>0</v>
      </c>
      <c r="W164" s="56"/>
      <c r="X164" s="74"/>
      <c r="Y164" s="71"/>
    </row>
    <row r="165" spans="1:25" ht="39.9" customHeight="1" thickBot="1" x14ac:dyDescent="0.3">
      <c r="A165" s="72"/>
      <c r="B165" s="72"/>
      <c r="C165" s="75"/>
      <c r="D165" s="72"/>
      <c r="E165" s="75"/>
      <c r="F165" s="41"/>
      <c r="G165" s="35"/>
      <c r="H165" s="72"/>
      <c r="I165" s="35"/>
      <c r="J165" s="35"/>
      <c r="K165" s="36"/>
      <c r="L165" s="35"/>
      <c r="M165" s="8" t="str">
        <f>IF(ISBLANK(K165),"",VLOOKUP(K165,références!$A$18:$B$30,2,FALSE)*'enregistrement '!L165)</f>
        <v/>
      </c>
      <c r="N165" s="42"/>
      <c r="O165" s="72"/>
      <c r="P165" s="78"/>
      <c r="Q165" s="35"/>
      <c r="R165" s="35"/>
      <c r="S165" s="35"/>
      <c r="T165" s="35"/>
      <c r="U165" s="8">
        <f>IF(ISBLANK(R165),0,S165*VLOOKUP(R165,références!$A$2:$D$14,2,FALSE))</f>
        <v>0</v>
      </c>
      <c r="V165" s="8">
        <f>IF(ISBLANK(T165),0,IF(MONTH(T165)&lt;7,VLOOKUP(R165,références!$A$2:$D$14,3,FALSE),VLOOKUP(R165,références!$A$2:$D$14,4,FALSE)))</f>
        <v>0</v>
      </c>
      <c r="W165" s="54">
        <f>U165*V165+U166*V166+U167*V167+U168*V168</f>
        <v>0</v>
      </c>
      <c r="X165" s="72"/>
      <c r="Y165" s="69"/>
    </row>
    <row r="166" spans="1:25" ht="39.9" customHeight="1" thickBot="1" x14ac:dyDescent="0.3">
      <c r="A166" s="73"/>
      <c r="B166" s="73"/>
      <c r="C166" s="76"/>
      <c r="D166" s="73"/>
      <c r="E166" s="76"/>
      <c r="F166" s="44"/>
      <c r="G166" s="38"/>
      <c r="H166" s="73"/>
      <c r="I166" s="38"/>
      <c r="J166" s="38"/>
      <c r="K166" s="36"/>
      <c r="L166" s="38"/>
      <c r="M166" s="8" t="str">
        <f>IF(ISBLANK(K166),"",VLOOKUP(K166,références!$A$18:$B$30,2,FALSE)*'enregistrement '!L166)</f>
        <v/>
      </c>
      <c r="N166" s="45"/>
      <c r="O166" s="73"/>
      <c r="P166" s="79"/>
      <c r="Q166" s="38"/>
      <c r="R166" s="38"/>
      <c r="S166" s="38"/>
      <c r="T166" s="38"/>
      <c r="U166" s="8">
        <f>IF(ISBLANK(R166),0,S166*VLOOKUP(R166,références!$A$2:$D$14,2,FALSE))</f>
        <v>0</v>
      </c>
      <c r="V166" s="8">
        <f>IF(ISBLANK(T166),0,IF(MONTH(T166)&lt;7,VLOOKUP(R166,références!$A$2:$D$14,3,FALSE),VLOOKUP(R166,références!$A$2:$D$14,4,FALSE)))</f>
        <v>0</v>
      </c>
      <c r="W166" s="55"/>
      <c r="X166" s="73"/>
      <c r="Y166" s="70"/>
    </row>
    <row r="167" spans="1:25" ht="39.9" customHeight="1" thickBot="1" x14ac:dyDescent="0.3">
      <c r="A167" s="73"/>
      <c r="B167" s="73"/>
      <c r="C167" s="76"/>
      <c r="D167" s="73"/>
      <c r="E167" s="76"/>
      <c r="F167" s="44"/>
      <c r="G167" s="38"/>
      <c r="H167" s="73"/>
      <c r="I167" s="38"/>
      <c r="J167" s="38"/>
      <c r="K167" s="36"/>
      <c r="L167" s="38"/>
      <c r="M167" s="8" t="str">
        <f>IF(ISBLANK(K167),"",VLOOKUP(K167,références!$A$18:$B$30,2,FALSE)*'enregistrement '!L167)</f>
        <v/>
      </c>
      <c r="N167" s="45"/>
      <c r="O167" s="73"/>
      <c r="P167" s="79"/>
      <c r="Q167" s="38"/>
      <c r="R167" s="38"/>
      <c r="S167" s="38"/>
      <c r="T167" s="38"/>
      <c r="U167" s="8">
        <f>IF(ISBLANK(R167),0,S167*VLOOKUP(R167,références!$A$2:$D$14,2,FALSE))</f>
        <v>0</v>
      </c>
      <c r="V167" s="8">
        <f>IF(ISBLANK(T167),0,IF(MONTH(T167)&lt;7,VLOOKUP(R167,références!$A$2:$D$14,3,FALSE),VLOOKUP(R167,références!$A$2:$D$14,4,FALSE)))</f>
        <v>0</v>
      </c>
      <c r="W167" s="55"/>
      <c r="X167" s="73"/>
      <c r="Y167" s="70"/>
    </row>
    <row r="168" spans="1:25" ht="39.9" customHeight="1" thickBot="1" x14ac:dyDescent="0.3">
      <c r="A168" s="74"/>
      <c r="B168" s="74"/>
      <c r="C168" s="77"/>
      <c r="D168" s="74"/>
      <c r="E168" s="77"/>
      <c r="F168" s="47"/>
      <c r="G168" s="39"/>
      <c r="H168" s="74"/>
      <c r="I168" s="39"/>
      <c r="J168" s="39"/>
      <c r="K168" s="36"/>
      <c r="L168" s="39"/>
      <c r="M168" s="8" t="str">
        <f>IF(ISBLANK(K168),"",VLOOKUP(K168,références!$A$18:$B$30,2,FALSE)*'enregistrement '!L168)</f>
        <v/>
      </c>
      <c r="N168" s="48"/>
      <c r="O168" s="74"/>
      <c r="P168" s="80"/>
      <c r="Q168" s="39"/>
      <c r="R168" s="39"/>
      <c r="S168" s="39"/>
      <c r="T168" s="39"/>
      <c r="U168" s="8">
        <f>IF(ISBLANK(R168),0,S168*VLOOKUP(R168,références!$A$2:$D$14,2,FALSE))</f>
        <v>0</v>
      </c>
      <c r="V168" s="8">
        <f>IF(ISBLANK(T168),0,IF(MONTH(T168)&lt;7,VLOOKUP(R168,références!$A$2:$D$14,3,FALSE),VLOOKUP(R168,références!$A$2:$D$14,4,FALSE)))</f>
        <v>0</v>
      </c>
      <c r="W168" s="56"/>
      <c r="X168" s="74"/>
      <c r="Y168" s="71"/>
    </row>
    <row r="169" spans="1:25" ht="39.9" customHeight="1" thickBot="1" x14ac:dyDescent="0.3">
      <c r="A169" s="72"/>
      <c r="B169" s="72"/>
      <c r="C169" s="75"/>
      <c r="D169" s="72"/>
      <c r="E169" s="75"/>
      <c r="F169" s="41"/>
      <c r="G169" s="35"/>
      <c r="H169" s="72"/>
      <c r="I169" s="35"/>
      <c r="J169" s="35"/>
      <c r="K169" s="36"/>
      <c r="L169" s="35"/>
      <c r="M169" s="8" t="str">
        <f>IF(ISBLANK(K169),"",VLOOKUP(K169,références!$A$18:$B$30,2,FALSE)*'enregistrement '!L169)</f>
        <v/>
      </c>
      <c r="N169" s="42"/>
      <c r="O169" s="72"/>
      <c r="P169" s="78"/>
      <c r="Q169" s="35"/>
      <c r="R169" s="35"/>
      <c r="S169" s="35"/>
      <c r="T169" s="35"/>
      <c r="U169" s="8">
        <f>IF(ISBLANK(R169),0,S169*VLOOKUP(R169,références!$A$2:$D$14,2,FALSE))</f>
        <v>0</v>
      </c>
      <c r="V169" s="8">
        <f>IF(ISBLANK(T169),0,IF(MONTH(T169)&lt;7,VLOOKUP(R169,références!$A$2:$D$14,3,FALSE),VLOOKUP(R169,références!$A$2:$D$14,4,FALSE)))</f>
        <v>0</v>
      </c>
      <c r="W169" s="54">
        <f>U169*V169+U170*V170+U171*V171+U172*V172</f>
        <v>0</v>
      </c>
      <c r="X169" s="72"/>
      <c r="Y169" s="69"/>
    </row>
    <row r="170" spans="1:25" ht="39.9" customHeight="1" thickBot="1" x14ac:dyDescent="0.3">
      <c r="A170" s="73"/>
      <c r="B170" s="73"/>
      <c r="C170" s="76"/>
      <c r="D170" s="73"/>
      <c r="E170" s="76"/>
      <c r="F170" s="44"/>
      <c r="G170" s="38"/>
      <c r="H170" s="73"/>
      <c r="I170" s="38"/>
      <c r="J170" s="38"/>
      <c r="K170" s="36"/>
      <c r="L170" s="38"/>
      <c r="M170" s="8" t="str">
        <f>IF(ISBLANK(K170),"",VLOOKUP(K170,références!$A$18:$B$30,2,FALSE)*'enregistrement '!L170)</f>
        <v/>
      </c>
      <c r="N170" s="45"/>
      <c r="O170" s="73"/>
      <c r="P170" s="79"/>
      <c r="Q170" s="38"/>
      <c r="R170" s="38"/>
      <c r="S170" s="38"/>
      <c r="T170" s="38"/>
      <c r="U170" s="8">
        <f>IF(ISBLANK(R170),0,S170*VLOOKUP(R170,références!$A$2:$D$14,2,FALSE))</f>
        <v>0</v>
      </c>
      <c r="V170" s="8">
        <f>IF(ISBLANK(T170),0,IF(MONTH(T170)&lt;7,VLOOKUP(R170,références!$A$2:$D$14,3,FALSE),VLOOKUP(R170,références!$A$2:$D$14,4,FALSE)))</f>
        <v>0</v>
      </c>
      <c r="W170" s="55"/>
      <c r="X170" s="73"/>
      <c r="Y170" s="70"/>
    </row>
    <row r="171" spans="1:25" ht="39.9" customHeight="1" thickBot="1" x14ac:dyDescent="0.3">
      <c r="A171" s="73"/>
      <c r="B171" s="73"/>
      <c r="C171" s="76"/>
      <c r="D171" s="73"/>
      <c r="E171" s="76"/>
      <c r="F171" s="44"/>
      <c r="G171" s="38"/>
      <c r="H171" s="73"/>
      <c r="I171" s="38"/>
      <c r="J171" s="38"/>
      <c r="K171" s="36"/>
      <c r="L171" s="38"/>
      <c r="M171" s="8" t="str">
        <f>IF(ISBLANK(K171),"",VLOOKUP(K171,références!$A$18:$B$30,2,FALSE)*'enregistrement '!L171)</f>
        <v/>
      </c>
      <c r="N171" s="45"/>
      <c r="O171" s="73"/>
      <c r="P171" s="79"/>
      <c r="Q171" s="38"/>
      <c r="R171" s="38"/>
      <c r="S171" s="38"/>
      <c r="T171" s="38"/>
      <c r="U171" s="8">
        <f>IF(ISBLANK(R171),0,S171*VLOOKUP(R171,références!$A$2:$D$14,2,FALSE))</f>
        <v>0</v>
      </c>
      <c r="V171" s="8">
        <f>IF(ISBLANK(T171),0,IF(MONTH(T171)&lt;7,VLOOKUP(R171,références!$A$2:$D$14,3,FALSE),VLOOKUP(R171,références!$A$2:$D$14,4,FALSE)))</f>
        <v>0</v>
      </c>
      <c r="W171" s="55"/>
      <c r="X171" s="73"/>
      <c r="Y171" s="70"/>
    </row>
    <row r="172" spans="1:25" ht="39.9" customHeight="1" thickBot="1" x14ac:dyDescent="0.3">
      <c r="A172" s="74"/>
      <c r="B172" s="74"/>
      <c r="C172" s="77"/>
      <c r="D172" s="74"/>
      <c r="E172" s="77"/>
      <c r="F172" s="47"/>
      <c r="G172" s="39"/>
      <c r="H172" s="74"/>
      <c r="I172" s="39"/>
      <c r="J172" s="39"/>
      <c r="K172" s="36"/>
      <c r="L172" s="39"/>
      <c r="M172" s="8" t="str">
        <f>IF(ISBLANK(K172),"",VLOOKUP(K172,références!$A$18:$B$30,2,FALSE)*'enregistrement '!L172)</f>
        <v/>
      </c>
      <c r="N172" s="48"/>
      <c r="O172" s="74"/>
      <c r="P172" s="80"/>
      <c r="Q172" s="39"/>
      <c r="R172" s="39"/>
      <c r="S172" s="39"/>
      <c r="T172" s="39"/>
      <c r="U172" s="8">
        <f>IF(ISBLANK(R172),0,S172*VLOOKUP(R172,références!$A$2:$D$14,2,FALSE))</f>
        <v>0</v>
      </c>
      <c r="V172" s="8">
        <f>IF(ISBLANK(T172),0,IF(MONTH(T172)&lt;7,VLOOKUP(R172,références!$A$2:$D$14,3,FALSE),VLOOKUP(R172,références!$A$2:$D$14,4,FALSE)))</f>
        <v>0</v>
      </c>
      <c r="W172" s="56"/>
      <c r="X172" s="74"/>
      <c r="Y172" s="71"/>
    </row>
    <row r="173" spans="1:25" ht="39.9" customHeight="1" thickBot="1" x14ac:dyDescent="0.3">
      <c r="A173" s="72"/>
      <c r="B173" s="72"/>
      <c r="C173" s="75"/>
      <c r="D173" s="72"/>
      <c r="E173" s="75"/>
      <c r="F173" s="41"/>
      <c r="G173" s="35"/>
      <c r="H173" s="72"/>
      <c r="I173" s="35"/>
      <c r="J173" s="35"/>
      <c r="K173" s="36"/>
      <c r="L173" s="35"/>
      <c r="M173" s="8" t="str">
        <f>IF(ISBLANK(K173),"",VLOOKUP(K173,références!$A$18:$B$30,2,FALSE)*'enregistrement '!L173)</f>
        <v/>
      </c>
      <c r="N173" s="42"/>
      <c r="O173" s="72"/>
      <c r="P173" s="78"/>
      <c r="Q173" s="35"/>
      <c r="R173" s="35"/>
      <c r="S173" s="35"/>
      <c r="T173" s="35"/>
      <c r="U173" s="8">
        <f>IF(ISBLANK(R173),0,S173*VLOOKUP(R173,références!$A$2:$D$14,2,FALSE))</f>
        <v>0</v>
      </c>
      <c r="V173" s="8">
        <f>IF(ISBLANK(T173),0,IF(MONTH(T173)&lt;7,VLOOKUP(R173,références!$A$2:$D$14,3,FALSE),VLOOKUP(R173,références!$A$2:$D$14,4,FALSE)))</f>
        <v>0</v>
      </c>
      <c r="W173" s="54">
        <f>U173*V173+U174*V174+U175*V175+U176*V176</f>
        <v>0</v>
      </c>
      <c r="X173" s="72"/>
      <c r="Y173" s="69"/>
    </row>
    <row r="174" spans="1:25" ht="39.9" customHeight="1" thickBot="1" x14ac:dyDescent="0.3">
      <c r="A174" s="73"/>
      <c r="B174" s="73"/>
      <c r="C174" s="76"/>
      <c r="D174" s="73"/>
      <c r="E174" s="76"/>
      <c r="F174" s="44"/>
      <c r="G174" s="38"/>
      <c r="H174" s="73"/>
      <c r="I174" s="38"/>
      <c r="J174" s="38"/>
      <c r="K174" s="36"/>
      <c r="L174" s="38"/>
      <c r="M174" s="8" t="str">
        <f>IF(ISBLANK(K174),"",VLOOKUP(K174,références!$A$18:$B$30,2,FALSE)*'enregistrement '!L174)</f>
        <v/>
      </c>
      <c r="N174" s="45"/>
      <c r="O174" s="73"/>
      <c r="P174" s="79"/>
      <c r="Q174" s="38"/>
      <c r="R174" s="38"/>
      <c r="S174" s="38"/>
      <c r="T174" s="38"/>
      <c r="U174" s="8">
        <f>IF(ISBLANK(R174),0,S174*VLOOKUP(R174,références!$A$2:$D$14,2,FALSE))</f>
        <v>0</v>
      </c>
      <c r="V174" s="8">
        <f>IF(ISBLANK(T174),0,IF(MONTH(T174)&lt;7,VLOOKUP(R174,références!$A$2:$D$14,3,FALSE),VLOOKUP(R174,références!$A$2:$D$14,4,FALSE)))</f>
        <v>0</v>
      </c>
      <c r="W174" s="55"/>
      <c r="X174" s="73"/>
      <c r="Y174" s="70"/>
    </row>
    <row r="175" spans="1:25" ht="39.9" customHeight="1" thickBot="1" x14ac:dyDescent="0.3">
      <c r="A175" s="73"/>
      <c r="B175" s="73"/>
      <c r="C175" s="76"/>
      <c r="D175" s="73"/>
      <c r="E175" s="76"/>
      <c r="F175" s="44"/>
      <c r="G175" s="38"/>
      <c r="H175" s="73"/>
      <c r="I175" s="38"/>
      <c r="J175" s="38"/>
      <c r="K175" s="36"/>
      <c r="L175" s="38"/>
      <c r="M175" s="8" t="str">
        <f>IF(ISBLANK(K175),"",VLOOKUP(K175,références!$A$18:$B$30,2,FALSE)*'enregistrement '!L175)</f>
        <v/>
      </c>
      <c r="N175" s="45"/>
      <c r="O175" s="73"/>
      <c r="P175" s="79"/>
      <c r="Q175" s="38"/>
      <c r="R175" s="38"/>
      <c r="S175" s="38"/>
      <c r="T175" s="38"/>
      <c r="U175" s="8">
        <f>IF(ISBLANK(R175),0,S175*VLOOKUP(R175,références!$A$2:$D$14,2,FALSE))</f>
        <v>0</v>
      </c>
      <c r="V175" s="8">
        <f>IF(ISBLANK(T175),0,IF(MONTH(T175)&lt;7,VLOOKUP(R175,références!$A$2:$D$14,3,FALSE),VLOOKUP(R175,références!$A$2:$D$14,4,FALSE)))</f>
        <v>0</v>
      </c>
      <c r="W175" s="55"/>
      <c r="X175" s="73"/>
      <c r="Y175" s="70"/>
    </row>
    <row r="176" spans="1:25" ht="39.9" customHeight="1" thickBot="1" x14ac:dyDescent="0.3">
      <c r="A176" s="74"/>
      <c r="B176" s="74"/>
      <c r="C176" s="77"/>
      <c r="D176" s="74"/>
      <c r="E176" s="77"/>
      <c r="F176" s="47"/>
      <c r="G176" s="39"/>
      <c r="H176" s="74"/>
      <c r="I176" s="39"/>
      <c r="J176" s="39"/>
      <c r="K176" s="36"/>
      <c r="L176" s="39"/>
      <c r="M176" s="8" t="str">
        <f>IF(ISBLANK(K176),"",VLOOKUP(K176,références!$A$18:$B$30,2,FALSE)*'enregistrement '!L176)</f>
        <v/>
      </c>
      <c r="N176" s="48"/>
      <c r="O176" s="74"/>
      <c r="P176" s="80"/>
      <c r="Q176" s="39"/>
      <c r="R176" s="39"/>
      <c r="S176" s="39"/>
      <c r="T176" s="39"/>
      <c r="U176" s="8">
        <f>IF(ISBLANK(R176),0,S176*VLOOKUP(R176,références!$A$2:$D$14,2,FALSE))</f>
        <v>0</v>
      </c>
      <c r="V176" s="8">
        <f>IF(ISBLANK(T176),0,IF(MONTH(T176)&lt;7,VLOOKUP(R176,références!$A$2:$D$14,3,FALSE),VLOOKUP(R176,références!$A$2:$D$14,4,FALSE)))</f>
        <v>0</v>
      </c>
      <c r="W176" s="56"/>
      <c r="X176" s="74"/>
      <c r="Y176" s="71"/>
    </row>
    <row r="177" spans="1:25" ht="39.9" customHeight="1" thickBot="1" x14ac:dyDescent="0.3">
      <c r="A177" s="72"/>
      <c r="B177" s="72"/>
      <c r="C177" s="75"/>
      <c r="D177" s="72"/>
      <c r="E177" s="75"/>
      <c r="F177" s="41"/>
      <c r="G177" s="35"/>
      <c r="H177" s="72"/>
      <c r="I177" s="35"/>
      <c r="J177" s="35"/>
      <c r="K177" s="36"/>
      <c r="L177" s="35"/>
      <c r="M177" s="8" t="str">
        <f>IF(ISBLANK(K177),"",VLOOKUP(K177,références!$A$18:$B$30,2,FALSE)*'enregistrement '!L177)</f>
        <v/>
      </c>
      <c r="N177" s="42"/>
      <c r="O177" s="72"/>
      <c r="P177" s="78"/>
      <c r="Q177" s="35"/>
      <c r="R177" s="35"/>
      <c r="S177" s="35"/>
      <c r="T177" s="35"/>
      <c r="U177" s="8">
        <f>IF(ISBLANK(R177),0,S177*VLOOKUP(R177,références!$A$2:$D$14,2,FALSE))</f>
        <v>0</v>
      </c>
      <c r="V177" s="8">
        <f>IF(ISBLANK(T177),0,IF(MONTH(T177)&lt;7,VLOOKUP(R177,références!$A$2:$D$14,3,FALSE),VLOOKUP(R177,références!$A$2:$D$14,4,FALSE)))</f>
        <v>0</v>
      </c>
      <c r="W177" s="54">
        <f>U177*V177+U178*V178+U179*V179+U180*V180</f>
        <v>0</v>
      </c>
      <c r="X177" s="72"/>
      <c r="Y177" s="69"/>
    </row>
    <row r="178" spans="1:25" ht="39.9" customHeight="1" thickBot="1" x14ac:dyDescent="0.3">
      <c r="A178" s="73"/>
      <c r="B178" s="73"/>
      <c r="C178" s="76"/>
      <c r="D178" s="73"/>
      <c r="E178" s="76"/>
      <c r="F178" s="44"/>
      <c r="G178" s="38"/>
      <c r="H178" s="73"/>
      <c r="I178" s="38"/>
      <c r="J178" s="38"/>
      <c r="K178" s="36"/>
      <c r="L178" s="38"/>
      <c r="M178" s="8" t="str">
        <f>IF(ISBLANK(K178),"",VLOOKUP(K178,références!$A$18:$B$30,2,FALSE)*'enregistrement '!L178)</f>
        <v/>
      </c>
      <c r="N178" s="45"/>
      <c r="O178" s="73"/>
      <c r="P178" s="79"/>
      <c r="Q178" s="38"/>
      <c r="R178" s="38"/>
      <c r="S178" s="38"/>
      <c r="T178" s="38"/>
      <c r="U178" s="8">
        <f>IF(ISBLANK(R178),0,S178*VLOOKUP(R178,références!$A$2:$D$14,2,FALSE))</f>
        <v>0</v>
      </c>
      <c r="V178" s="8">
        <f>IF(ISBLANK(T178),0,IF(MONTH(T178)&lt;7,VLOOKUP(R178,références!$A$2:$D$14,3,FALSE),VLOOKUP(R178,références!$A$2:$D$14,4,FALSE)))</f>
        <v>0</v>
      </c>
      <c r="W178" s="55"/>
      <c r="X178" s="73"/>
      <c r="Y178" s="70"/>
    </row>
    <row r="179" spans="1:25" ht="39.9" customHeight="1" thickBot="1" x14ac:dyDescent="0.3">
      <c r="A179" s="73"/>
      <c r="B179" s="73"/>
      <c r="C179" s="76"/>
      <c r="D179" s="73"/>
      <c r="E179" s="76"/>
      <c r="F179" s="44"/>
      <c r="G179" s="38"/>
      <c r="H179" s="73"/>
      <c r="I179" s="38"/>
      <c r="J179" s="38"/>
      <c r="K179" s="36"/>
      <c r="L179" s="38"/>
      <c r="M179" s="8" t="str">
        <f>IF(ISBLANK(K179),"",VLOOKUP(K179,références!$A$18:$B$30,2,FALSE)*'enregistrement '!L179)</f>
        <v/>
      </c>
      <c r="N179" s="45"/>
      <c r="O179" s="73"/>
      <c r="P179" s="79"/>
      <c r="Q179" s="38"/>
      <c r="R179" s="38"/>
      <c r="S179" s="38"/>
      <c r="T179" s="38"/>
      <c r="U179" s="8">
        <f>IF(ISBLANK(R179),0,S179*VLOOKUP(R179,références!$A$2:$D$14,2,FALSE))</f>
        <v>0</v>
      </c>
      <c r="V179" s="8">
        <f>IF(ISBLANK(T179),0,IF(MONTH(T179)&lt;7,VLOOKUP(R179,références!$A$2:$D$14,3,FALSE),VLOOKUP(R179,références!$A$2:$D$14,4,FALSE)))</f>
        <v>0</v>
      </c>
      <c r="W179" s="55"/>
      <c r="X179" s="73"/>
      <c r="Y179" s="70"/>
    </row>
    <row r="180" spans="1:25" ht="39.9" customHeight="1" thickBot="1" x14ac:dyDescent="0.3">
      <c r="A180" s="74"/>
      <c r="B180" s="74"/>
      <c r="C180" s="77"/>
      <c r="D180" s="74"/>
      <c r="E180" s="77"/>
      <c r="F180" s="47"/>
      <c r="G180" s="39"/>
      <c r="H180" s="74"/>
      <c r="I180" s="39"/>
      <c r="J180" s="39"/>
      <c r="K180" s="36"/>
      <c r="L180" s="39"/>
      <c r="M180" s="8" t="str">
        <f>IF(ISBLANK(K180),"",VLOOKUP(K180,références!$A$18:$B$30,2,FALSE)*'enregistrement '!L180)</f>
        <v/>
      </c>
      <c r="N180" s="48"/>
      <c r="O180" s="74"/>
      <c r="P180" s="80"/>
      <c r="Q180" s="39"/>
      <c r="R180" s="39"/>
      <c r="S180" s="39"/>
      <c r="T180" s="39"/>
      <c r="U180" s="8">
        <f>IF(ISBLANK(R180),0,S180*VLOOKUP(R180,références!$A$2:$D$14,2,FALSE))</f>
        <v>0</v>
      </c>
      <c r="V180" s="8">
        <f>IF(ISBLANK(T180),0,IF(MONTH(T180)&lt;7,VLOOKUP(R180,références!$A$2:$D$14,3,FALSE),VLOOKUP(R180,références!$A$2:$D$14,4,FALSE)))</f>
        <v>0</v>
      </c>
      <c r="W180" s="56"/>
      <c r="X180" s="74"/>
      <c r="Y180" s="71"/>
    </row>
    <row r="181" spans="1:25" ht="39.9" customHeight="1" thickBot="1" x14ac:dyDescent="0.3">
      <c r="A181" s="72"/>
      <c r="B181" s="72"/>
      <c r="C181" s="75"/>
      <c r="D181" s="72"/>
      <c r="E181" s="75"/>
      <c r="F181" s="41"/>
      <c r="G181" s="35"/>
      <c r="H181" s="72"/>
      <c r="I181" s="35"/>
      <c r="J181" s="35"/>
      <c r="K181" s="36"/>
      <c r="L181" s="35"/>
      <c r="M181" s="8" t="str">
        <f>IF(ISBLANK(K181),"",VLOOKUP(K181,références!$A$18:$B$30,2,FALSE)*'enregistrement '!L181)</f>
        <v/>
      </c>
      <c r="N181" s="42"/>
      <c r="O181" s="72"/>
      <c r="P181" s="78"/>
      <c r="Q181" s="35"/>
      <c r="R181" s="35"/>
      <c r="S181" s="35"/>
      <c r="T181" s="35"/>
      <c r="U181" s="8">
        <f>IF(ISBLANK(R181),0,S181*VLOOKUP(R181,références!$A$2:$D$14,2,FALSE))</f>
        <v>0</v>
      </c>
      <c r="V181" s="8">
        <f>IF(ISBLANK(T181),0,IF(MONTH(T181)&lt;7,VLOOKUP(R181,références!$A$2:$D$14,3,FALSE),VLOOKUP(R181,références!$A$2:$D$14,4,FALSE)))</f>
        <v>0</v>
      </c>
      <c r="W181" s="54">
        <f>U181*V181+U182*V182+U183*V183+U184*V184</f>
        <v>0</v>
      </c>
      <c r="X181" s="72"/>
      <c r="Y181" s="69"/>
    </row>
    <row r="182" spans="1:25" ht="39.9" customHeight="1" thickBot="1" x14ac:dyDescent="0.3">
      <c r="A182" s="73"/>
      <c r="B182" s="73"/>
      <c r="C182" s="76"/>
      <c r="D182" s="73"/>
      <c r="E182" s="76"/>
      <c r="F182" s="44"/>
      <c r="G182" s="38"/>
      <c r="H182" s="73"/>
      <c r="I182" s="38"/>
      <c r="J182" s="38"/>
      <c r="K182" s="36"/>
      <c r="L182" s="38"/>
      <c r="M182" s="8" t="str">
        <f>IF(ISBLANK(K182),"",VLOOKUP(K182,références!$A$18:$B$30,2,FALSE)*'enregistrement '!L182)</f>
        <v/>
      </c>
      <c r="N182" s="45"/>
      <c r="O182" s="73"/>
      <c r="P182" s="79"/>
      <c r="Q182" s="38"/>
      <c r="R182" s="38"/>
      <c r="S182" s="38"/>
      <c r="T182" s="38"/>
      <c r="U182" s="8">
        <f>IF(ISBLANK(R182),0,S182*VLOOKUP(R182,références!$A$2:$D$14,2,FALSE))</f>
        <v>0</v>
      </c>
      <c r="V182" s="8">
        <f>IF(ISBLANK(T182),0,IF(MONTH(T182)&lt;7,VLOOKUP(R182,références!$A$2:$D$14,3,FALSE),VLOOKUP(R182,références!$A$2:$D$14,4,FALSE)))</f>
        <v>0</v>
      </c>
      <c r="W182" s="55"/>
      <c r="X182" s="73"/>
      <c r="Y182" s="70"/>
    </row>
    <row r="183" spans="1:25" ht="39.9" customHeight="1" thickBot="1" x14ac:dyDescent="0.3">
      <c r="A183" s="73"/>
      <c r="B183" s="73"/>
      <c r="C183" s="76"/>
      <c r="D183" s="73"/>
      <c r="E183" s="76"/>
      <c r="F183" s="44"/>
      <c r="G183" s="38"/>
      <c r="H183" s="73"/>
      <c r="I183" s="38"/>
      <c r="J183" s="38"/>
      <c r="K183" s="36"/>
      <c r="L183" s="38"/>
      <c r="M183" s="8" t="str">
        <f>IF(ISBLANK(K183),"",VLOOKUP(K183,références!$A$18:$B$30,2,FALSE)*'enregistrement '!L183)</f>
        <v/>
      </c>
      <c r="N183" s="45"/>
      <c r="O183" s="73"/>
      <c r="P183" s="79"/>
      <c r="Q183" s="38"/>
      <c r="R183" s="38"/>
      <c r="S183" s="38"/>
      <c r="T183" s="38"/>
      <c r="U183" s="8">
        <f>IF(ISBLANK(R183),0,S183*VLOOKUP(R183,références!$A$2:$D$14,2,FALSE))</f>
        <v>0</v>
      </c>
      <c r="V183" s="8">
        <f>IF(ISBLANK(T183),0,IF(MONTH(T183)&lt;7,VLOOKUP(R183,références!$A$2:$D$14,3,FALSE),VLOOKUP(R183,références!$A$2:$D$14,4,FALSE)))</f>
        <v>0</v>
      </c>
      <c r="W183" s="55"/>
      <c r="X183" s="73"/>
      <c r="Y183" s="70"/>
    </row>
    <row r="184" spans="1:25" ht="39.9" customHeight="1" thickBot="1" x14ac:dyDescent="0.3">
      <c r="A184" s="74"/>
      <c r="B184" s="74"/>
      <c r="C184" s="77"/>
      <c r="D184" s="74"/>
      <c r="E184" s="77"/>
      <c r="F184" s="47"/>
      <c r="G184" s="39"/>
      <c r="H184" s="74"/>
      <c r="I184" s="39"/>
      <c r="J184" s="39"/>
      <c r="K184" s="36"/>
      <c r="L184" s="39"/>
      <c r="M184" s="8" t="str">
        <f>IF(ISBLANK(K184),"",VLOOKUP(K184,références!$A$18:$B$30,2,FALSE)*'enregistrement '!L184)</f>
        <v/>
      </c>
      <c r="N184" s="48"/>
      <c r="O184" s="74"/>
      <c r="P184" s="80"/>
      <c r="Q184" s="39"/>
      <c r="R184" s="39"/>
      <c r="S184" s="39"/>
      <c r="T184" s="39"/>
      <c r="U184" s="8">
        <f>IF(ISBLANK(R184),0,S184*VLOOKUP(R184,références!$A$2:$D$14,2,FALSE))</f>
        <v>0</v>
      </c>
      <c r="V184" s="8">
        <f>IF(ISBLANK(T184),0,IF(MONTH(T184)&lt;7,VLOOKUP(R184,références!$A$2:$D$14,3,FALSE),VLOOKUP(R184,références!$A$2:$D$14,4,FALSE)))</f>
        <v>0</v>
      </c>
      <c r="W184" s="56"/>
      <c r="X184" s="74"/>
      <c r="Y184" s="71"/>
    </row>
    <row r="185" spans="1:25" ht="39.9" customHeight="1" thickBot="1" x14ac:dyDescent="0.3">
      <c r="A185" s="72"/>
      <c r="B185" s="72"/>
      <c r="C185" s="75"/>
      <c r="D185" s="72"/>
      <c r="E185" s="75"/>
      <c r="F185" s="41"/>
      <c r="G185" s="35"/>
      <c r="H185" s="72"/>
      <c r="I185" s="35"/>
      <c r="J185" s="35"/>
      <c r="K185" s="36"/>
      <c r="L185" s="35"/>
      <c r="M185" s="8" t="str">
        <f>IF(ISBLANK(K185),"",VLOOKUP(K185,références!$A$18:$B$30,2,FALSE)*'enregistrement '!L185)</f>
        <v/>
      </c>
      <c r="N185" s="42"/>
      <c r="O185" s="72"/>
      <c r="P185" s="78"/>
      <c r="Q185" s="35"/>
      <c r="R185" s="35"/>
      <c r="S185" s="35"/>
      <c r="T185" s="35"/>
      <c r="U185" s="8">
        <f>IF(ISBLANK(R185),0,S185*VLOOKUP(R185,références!$A$2:$D$14,2,FALSE))</f>
        <v>0</v>
      </c>
      <c r="V185" s="8">
        <f>IF(ISBLANK(T185),0,IF(MONTH(T185)&lt;7,VLOOKUP(R185,références!$A$2:$D$14,3,FALSE),VLOOKUP(R185,références!$A$2:$D$14,4,FALSE)))</f>
        <v>0</v>
      </c>
      <c r="W185" s="54">
        <f>U185*V185+U186*V186+U187*V187+U188*V188</f>
        <v>0</v>
      </c>
      <c r="X185" s="72"/>
      <c r="Y185" s="69"/>
    </row>
    <row r="186" spans="1:25" ht="39.9" customHeight="1" thickBot="1" x14ac:dyDescent="0.3">
      <c r="A186" s="73"/>
      <c r="B186" s="73"/>
      <c r="C186" s="76"/>
      <c r="D186" s="73"/>
      <c r="E186" s="76"/>
      <c r="F186" s="44"/>
      <c r="G186" s="38"/>
      <c r="H186" s="73"/>
      <c r="I186" s="38"/>
      <c r="J186" s="38"/>
      <c r="K186" s="36"/>
      <c r="L186" s="38"/>
      <c r="M186" s="8" t="str">
        <f>IF(ISBLANK(K186),"",VLOOKUP(K186,références!$A$18:$B$30,2,FALSE)*'enregistrement '!L186)</f>
        <v/>
      </c>
      <c r="N186" s="45"/>
      <c r="O186" s="73"/>
      <c r="P186" s="79"/>
      <c r="Q186" s="38"/>
      <c r="R186" s="38"/>
      <c r="S186" s="38"/>
      <c r="T186" s="38"/>
      <c r="U186" s="8">
        <f>IF(ISBLANK(R186),0,S186*VLOOKUP(R186,références!$A$2:$D$14,2,FALSE))</f>
        <v>0</v>
      </c>
      <c r="V186" s="8">
        <f>IF(ISBLANK(T186),0,IF(MONTH(T186)&lt;7,VLOOKUP(R186,références!$A$2:$D$14,3,FALSE),VLOOKUP(R186,références!$A$2:$D$14,4,FALSE)))</f>
        <v>0</v>
      </c>
      <c r="W186" s="55"/>
      <c r="X186" s="73"/>
      <c r="Y186" s="70"/>
    </row>
    <row r="187" spans="1:25" ht="39.9" customHeight="1" thickBot="1" x14ac:dyDescent="0.3">
      <c r="A187" s="73"/>
      <c r="B187" s="73"/>
      <c r="C187" s="76"/>
      <c r="D187" s="73"/>
      <c r="E187" s="76"/>
      <c r="F187" s="44"/>
      <c r="G187" s="38"/>
      <c r="H187" s="73"/>
      <c r="I187" s="38"/>
      <c r="J187" s="38"/>
      <c r="K187" s="36"/>
      <c r="L187" s="38"/>
      <c r="M187" s="8" t="str">
        <f>IF(ISBLANK(K187),"",VLOOKUP(K187,références!$A$18:$B$30,2,FALSE)*'enregistrement '!L187)</f>
        <v/>
      </c>
      <c r="N187" s="45"/>
      <c r="O187" s="73"/>
      <c r="P187" s="79"/>
      <c r="Q187" s="38"/>
      <c r="R187" s="38"/>
      <c r="S187" s="38"/>
      <c r="T187" s="38"/>
      <c r="U187" s="8">
        <f>IF(ISBLANK(R187),0,S187*VLOOKUP(R187,références!$A$2:$D$14,2,FALSE))</f>
        <v>0</v>
      </c>
      <c r="V187" s="8">
        <f>IF(ISBLANK(T187),0,IF(MONTH(T187)&lt;7,VLOOKUP(R187,références!$A$2:$D$14,3,FALSE),VLOOKUP(R187,références!$A$2:$D$14,4,FALSE)))</f>
        <v>0</v>
      </c>
      <c r="W187" s="55"/>
      <c r="X187" s="73"/>
      <c r="Y187" s="70"/>
    </row>
    <row r="188" spans="1:25" ht="39.9" customHeight="1" thickBot="1" x14ac:dyDescent="0.3">
      <c r="A188" s="74"/>
      <c r="B188" s="74"/>
      <c r="C188" s="77"/>
      <c r="D188" s="74"/>
      <c r="E188" s="77"/>
      <c r="F188" s="47"/>
      <c r="G188" s="39"/>
      <c r="H188" s="74"/>
      <c r="I188" s="39"/>
      <c r="J188" s="39"/>
      <c r="K188" s="36"/>
      <c r="L188" s="39"/>
      <c r="M188" s="8" t="str">
        <f>IF(ISBLANK(K188),"",VLOOKUP(K188,références!$A$18:$B$30,2,FALSE)*'enregistrement '!L188)</f>
        <v/>
      </c>
      <c r="N188" s="48"/>
      <c r="O188" s="74"/>
      <c r="P188" s="80"/>
      <c r="Q188" s="39"/>
      <c r="R188" s="39"/>
      <c r="S188" s="39"/>
      <c r="T188" s="39"/>
      <c r="U188" s="8">
        <f>IF(ISBLANK(R188),0,S188*VLOOKUP(R188,références!$A$2:$D$14,2,FALSE))</f>
        <v>0</v>
      </c>
      <c r="V188" s="8">
        <f>IF(ISBLANK(T188),0,IF(MONTH(T188)&lt;7,VLOOKUP(R188,références!$A$2:$D$14,3,FALSE),VLOOKUP(R188,références!$A$2:$D$14,4,FALSE)))</f>
        <v>0</v>
      </c>
      <c r="W188" s="56"/>
      <c r="X188" s="74"/>
      <c r="Y188" s="71"/>
    </row>
    <row r="189" spans="1:25" ht="39.9" customHeight="1" thickBot="1" x14ac:dyDescent="0.3">
      <c r="A189" s="72"/>
      <c r="B189" s="72"/>
      <c r="C189" s="75"/>
      <c r="D189" s="72"/>
      <c r="E189" s="75"/>
      <c r="F189" s="41"/>
      <c r="G189" s="35"/>
      <c r="H189" s="72"/>
      <c r="I189" s="35"/>
      <c r="J189" s="35"/>
      <c r="K189" s="36"/>
      <c r="L189" s="35"/>
      <c r="M189" s="8" t="str">
        <f>IF(ISBLANK(K189),"",VLOOKUP(K189,références!$A$18:$B$30,2,FALSE)*'enregistrement '!L189)</f>
        <v/>
      </c>
      <c r="N189" s="42"/>
      <c r="O189" s="72"/>
      <c r="P189" s="78"/>
      <c r="Q189" s="35"/>
      <c r="R189" s="35"/>
      <c r="S189" s="35"/>
      <c r="T189" s="35"/>
      <c r="U189" s="8">
        <f>IF(ISBLANK(R189),0,S189*VLOOKUP(R189,références!$A$2:$D$14,2,FALSE))</f>
        <v>0</v>
      </c>
      <c r="V189" s="8">
        <f>IF(ISBLANK(T189),0,IF(MONTH(T189)&lt;7,VLOOKUP(R189,références!$A$2:$D$14,3,FALSE),VLOOKUP(R189,références!$A$2:$D$14,4,FALSE)))</f>
        <v>0</v>
      </c>
      <c r="W189" s="54">
        <f>U189*V189+U190*V190+U191*V191+U192*V192</f>
        <v>0</v>
      </c>
      <c r="X189" s="72"/>
      <c r="Y189" s="69"/>
    </row>
    <row r="190" spans="1:25" ht="39.9" customHeight="1" thickBot="1" x14ac:dyDescent="0.3">
      <c r="A190" s="73"/>
      <c r="B190" s="73"/>
      <c r="C190" s="76"/>
      <c r="D190" s="73"/>
      <c r="E190" s="76"/>
      <c r="F190" s="44"/>
      <c r="G190" s="38"/>
      <c r="H190" s="73"/>
      <c r="I190" s="38"/>
      <c r="J190" s="38"/>
      <c r="K190" s="36"/>
      <c r="L190" s="38"/>
      <c r="M190" s="8" t="str">
        <f>IF(ISBLANK(K190),"",VLOOKUP(K190,références!$A$18:$B$30,2,FALSE)*'enregistrement '!L190)</f>
        <v/>
      </c>
      <c r="N190" s="45"/>
      <c r="O190" s="73"/>
      <c r="P190" s="79"/>
      <c r="Q190" s="38"/>
      <c r="R190" s="38"/>
      <c r="S190" s="38"/>
      <c r="T190" s="38"/>
      <c r="U190" s="8">
        <f>IF(ISBLANK(R190),0,S190*VLOOKUP(R190,références!$A$2:$D$14,2,FALSE))</f>
        <v>0</v>
      </c>
      <c r="V190" s="8">
        <f>IF(ISBLANK(T190),0,IF(MONTH(T190)&lt;7,VLOOKUP(R190,références!$A$2:$D$14,3,FALSE),VLOOKUP(R190,références!$A$2:$D$14,4,FALSE)))</f>
        <v>0</v>
      </c>
      <c r="W190" s="55"/>
      <c r="X190" s="73"/>
      <c r="Y190" s="70"/>
    </row>
    <row r="191" spans="1:25" ht="39.9" customHeight="1" thickBot="1" x14ac:dyDescent="0.3">
      <c r="A191" s="73"/>
      <c r="B191" s="73"/>
      <c r="C191" s="76"/>
      <c r="D191" s="73"/>
      <c r="E191" s="76"/>
      <c r="F191" s="44"/>
      <c r="G191" s="38"/>
      <c r="H191" s="73"/>
      <c r="I191" s="38"/>
      <c r="J191" s="38"/>
      <c r="K191" s="36"/>
      <c r="L191" s="38"/>
      <c r="M191" s="8" t="str">
        <f>IF(ISBLANK(K191),"",VLOOKUP(K191,références!$A$18:$B$30,2,FALSE)*'enregistrement '!L191)</f>
        <v/>
      </c>
      <c r="N191" s="45"/>
      <c r="O191" s="73"/>
      <c r="P191" s="79"/>
      <c r="Q191" s="38"/>
      <c r="R191" s="38"/>
      <c r="S191" s="38"/>
      <c r="T191" s="38"/>
      <c r="U191" s="8">
        <f>IF(ISBLANK(R191),0,S191*VLOOKUP(R191,références!$A$2:$D$14,2,FALSE))</f>
        <v>0</v>
      </c>
      <c r="V191" s="8">
        <f>IF(ISBLANK(T191),0,IF(MONTH(T191)&lt;7,VLOOKUP(R191,références!$A$2:$D$14,3,FALSE),VLOOKUP(R191,références!$A$2:$D$14,4,FALSE)))</f>
        <v>0</v>
      </c>
      <c r="W191" s="55"/>
      <c r="X191" s="73"/>
      <c r="Y191" s="70"/>
    </row>
    <row r="192" spans="1:25" ht="39.9" customHeight="1" thickBot="1" x14ac:dyDescent="0.3">
      <c r="A192" s="74"/>
      <c r="B192" s="74"/>
      <c r="C192" s="77"/>
      <c r="D192" s="74"/>
      <c r="E192" s="77"/>
      <c r="F192" s="47"/>
      <c r="G192" s="39"/>
      <c r="H192" s="74"/>
      <c r="I192" s="39"/>
      <c r="J192" s="39"/>
      <c r="K192" s="36"/>
      <c r="L192" s="39"/>
      <c r="M192" s="8" t="str">
        <f>IF(ISBLANK(K192),"",VLOOKUP(K192,références!$A$18:$B$30,2,FALSE)*'enregistrement '!L192)</f>
        <v/>
      </c>
      <c r="N192" s="48"/>
      <c r="O192" s="74"/>
      <c r="P192" s="80"/>
      <c r="Q192" s="39"/>
      <c r="R192" s="39"/>
      <c r="S192" s="39"/>
      <c r="T192" s="39"/>
      <c r="U192" s="8">
        <f>IF(ISBLANK(R192),0,S192*VLOOKUP(R192,références!$A$2:$D$14,2,FALSE))</f>
        <v>0</v>
      </c>
      <c r="V192" s="8">
        <f>IF(ISBLANK(T192),0,IF(MONTH(T192)&lt;7,VLOOKUP(R192,références!$A$2:$D$14,3,FALSE),VLOOKUP(R192,références!$A$2:$D$14,4,FALSE)))</f>
        <v>0</v>
      </c>
      <c r="W192" s="56"/>
      <c r="X192" s="74"/>
      <c r="Y192" s="71"/>
    </row>
    <row r="193" spans="1:25" ht="39.9" customHeight="1" thickBot="1" x14ac:dyDescent="0.3">
      <c r="A193" s="72"/>
      <c r="B193" s="72"/>
      <c r="C193" s="75"/>
      <c r="D193" s="72"/>
      <c r="E193" s="75"/>
      <c r="F193" s="41"/>
      <c r="G193" s="35"/>
      <c r="H193" s="72"/>
      <c r="I193" s="35"/>
      <c r="J193" s="35"/>
      <c r="K193" s="36"/>
      <c r="L193" s="35"/>
      <c r="M193" s="8" t="str">
        <f>IF(ISBLANK(K193),"",VLOOKUP(K193,références!$A$18:$B$30,2,FALSE)*'enregistrement '!L193)</f>
        <v/>
      </c>
      <c r="N193" s="42"/>
      <c r="O193" s="72"/>
      <c r="P193" s="78"/>
      <c r="Q193" s="35"/>
      <c r="R193" s="35"/>
      <c r="S193" s="35"/>
      <c r="T193" s="35"/>
      <c r="U193" s="8">
        <f>IF(ISBLANK(R193),0,S193*VLOOKUP(R193,références!$A$2:$D$14,2,FALSE))</f>
        <v>0</v>
      </c>
      <c r="V193" s="8">
        <f>IF(ISBLANK(T193),0,IF(MONTH(T193)&lt;7,VLOOKUP(R193,références!$A$2:$D$14,3,FALSE),VLOOKUP(R193,références!$A$2:$D$14,4,FALSE)))</f>
        <v>0</v>
      </c>
      <c r="W193" s="54">
        <f>U193*V193+U194*V194+U195*V195+U196*V196</f>
        <v>0</v>
      </c>
      <c r="X193" s="72"/>
      <c r="Y193" s="69"/>
    </row>
    <row r="194" spans="1:25" ht="39.9" customHeight="1" thickBot="1" x14ac:dyDescent="0.3">
      <c r="A194" s="73"/>
      <c r="B194" s="73"/>
      <c r="C194" s="76"/>
      <c r="D194" s="73"/>
      <c r="E194" s="76"/>
      <c r="F194" s="44"/>
      <c r="G194" s="38"/>
      <c r="H194" s="73"/>
      <c r="I194" s="38"/>
      <c r="J194" s="38"/>
      <c r="K194" s="36"/>
      <c r="L194" s="38"/>
      <c r="M194" s="8" t="str">
        <f>IF(ISBLANK(K194),"",VLOOKUP(K194,références!$A$18:$B$30,2,FALSE)*'enregistrement '!L194)</f>
        <v/>
      </c>
      <c r="N194" s="45"/>
      <c r="O194" s="73"/>
      <c r="P194" s="79"/>
      <c r="Q194" s="38"/>
      <c r="R194" s="38"/>
      <c r="S194" s="38"/>
      <c r="T194" s="38"/>
      <c r="U194" s="8">
        <f>IF(ISBLANK(R194),0,S194*VLOOKUP(R194,références!$A$2:$D$14,2,FALSE))</f>
        <v>0</v>
      </c>
      <c r="V194" s="8">
        <f>IF(ISBLANK(T194),0,IF(MONTH(T194)&lt;7,VLOOKUP(R194,références!$A$2:$D$14,3,FALSE),VLOOKUP(R194,références!$A$2:$D$14,4,FALSE)))</f>
        <v>0</v>
      </c>
      <c r="W194" s="55"/>
      <c r="X194" s="73"/>
      <c r="Y194" s="70"/>
    </row>
    <row r="195" spans="1:25" ht="39.9" customHeight="1" thickBot="1" x14ac:dyDescent="0.3">
      <c r="A195" s="73"/>
      <c r="B195" s="73"/>
      <c r="C195" s="76"/>
      <c r="D195" s="73"/>
      <c r="E195" s="76"/>
      <c r="F195" s="44"/>
      <c r="G195" s="38"/>
      <c r="H195" s="73"/>
      <c r="I195" s="38"/>
      <c r="J195" s="38"/>
      <c r="K195" s="36"/>
      <c r="L195" s="38"/>
      <c r="M195" s="8" t="str">
        <f>IF(ISBLANK(K195),"",VLOOKUP(K195,références!$A$18:$B$30,2,FALSE)*'enregistrement '!L195)</f>
        <v/>
      </c>
      <c r="N195" s="45"/>
      <c r="O195" s="73"/>
      <c r="P195" s="79"/>
      <c r="Q195" s="38"/>
      <c r="R195" s="38"/>
      <c r="S195" s="38"/>
      <c r="T195" s="38"/>
      <c r="U195" s="8">
        <f>IF(ISBLANK(R195),0,S195*VLOOKUP(R195,références!$A$2:$D$14,2,FALSE))</f>
        <v>0</v>
      </c>
      <c r="V195" s="8">
        <f>IF(ISBLANK(T195),0,IF(MONTH(T195)&lt;7,VLOOKUP(R195,références!$A$2:$D$14,3,FALSE),VLOOKUP(R195,références!$A$2:$D$14,4,FALSE)))</f>
        <v>0</v>
      </c>
      <c r="W195" s="55"/>
      <c r="X195" s="73"/>
      <c r="Y195" s="70"/>
    </row>
    <row r="196" spans="1:25" ht="39.9" customHeight="1" thickBot="1" x14ac:dyDescent="0.3">
      <c r="A196" s="74"/>
      <c r="B196" s="74"/>
      <c r="C196" s="77"/>
      <c r="D196" s="74"/>
      <c r="E196" s="77"/>
      <c r="F196" s="47"/>
      <c r="G196" s="39"/>
      <c r="H196" s="74"/>
      <c r="I196" s="39"/>
      <c r="J196" s="39"/>
      <c r="K196" s="36"/>
      <c r="L196" s="39"/>
      <c r="M196" s="8" t="str">
        <f>IF(ISBLANK(K196),"",VLOOKUP(K196,références!$A$18:$B$30,2,FALSE)*'enregistrement '!L196)</f>
        <v/>
      </c>
      <c r="N196" s="48"/>
      <c r="O196" s="74"/>
      <c r="P196" s="80"/>
      <c r="Q196" s="39"/>
      <c r="R196" s="39"/>
      <c r="S196" s="39"/>
      <c r="T196" s="39"/>
      <c r="U196" s="8">
        <f>IF(ISBLANK(R196),0,S196*VLOOKUP(R196,références!$A$2:$D$14,2,FALSE))</f>
        <v>0</v>
      </c>
      <c r="V196" s="8">
        <f>IF(ISBLANK(T196),0,IF(MONTH(T196)&lt;7,VLOOKUP(R196,références!$A$2:$D$14,3,FALSE),VLOOKUP(R196,références!$A$2:$D$14,4,FALSE)))</f>
        <v>0</v>
      </c>
      <c r="W196" s="56"/>
      <c r="X196" s="74"/>
      <c r="Y196" s="71"/>
    </row>
    <row r="197" spans="1:25" ht="39.9" customHeight="1" thickBot="1" x14ac:dyDescent="0.3">
      <c r="A197" s="72"/>
      <c r="B197" s="72"/>
      <c r="C197" s="75"/>
      <c r="D197" s="72"/>
      <c r="E197" s="75"/>
      <c r="F197" s="41"/>
      <c r="G197" s="35"/>
      <c r="H197" s="72"/>
      <c r="I197" s="35"/>
      <c r="J197" s="35"/>
      <c r="K197" s="36"/>
      <c r="L197" s="35"/>
      <c r="M197" s="8" t="str">
        <f>IF(ISBLANK(K197),"",VLOOKUP(K197,références!$A$18:$B$30,2,FALSE)*'enregistrement '!L197)</f>
        <v/>
      </c>
      <c r="N197" s="42"/>
      <c r="O197" s="72"/>
      <c r="P197" s="78"/>
      <c r="Q197" s="35"/>
      <c r="R197" s="35"/>
      <c r="S197" s="35"/>
      <c r="T197" s="35"/>
      <c r="U197" s="8">
        <f>IF(ISBLANK(R197),0,S197*VLOOKUP(R197,références!$A$2:$D$14,2,FALSE))</f>
        <v>0</v>
      </c>
      <c r="V197" s="8">
        <f>IF(ISBLANK(T197),0,IF(MONTH(T197)&lt;7,VLOOKUP(R197,références!$A$2:$D$14,3,FALSE),VLOOKUP(R197,références!$A$2:$D$14,4,FALSE)))</f>
        <v>0</v>
      </c>
      <c r="W197" s="54">
        <f>U197*V197+U198*V198+U199*V199+U200*V200</f>
        <v>0</v>
      </c>
      <c r="X197" s="72"/>
      <c r="Y197" s="69"/>
    </row>
    <row r="198" spans="1:25" ht="39.9" customHeight="1" thickBot="1" x14ac:dyDescent="0.3">
      <c r="A198" s="73"/>
      <c r="B198" s="73"/>
      <c r="C198" s="76"/>
      <c r="D198" s="73"/>
      <c r="E198" s="76"/>
      <c r="F198" s="44"/>
      <c r="G198" s="38"/>
      <c r="H198" s="73"/>
      <c r="I198" s="38"/>
      <c r="J198" s="38"/>
      <c r="K198" s="36"/>
      <c r="L198" s="38"/>
      <c r="M198" s="8" t="str">
        <f>IF(ISBLANK(K198),"",VLOOKUP(K198,références!$A$18:$B$30,2,FALSE)*'enregistrement '!L198)</f>
        <v/>
      </c>
      <c r="N198" s="45"/>
      <c r="O198" s="73"/>
      <c r="P198" s="79"/>
      <c r="Q198" s="38"/>
      <c r="R198" s="38"/>
      <c r="S198" s="38"/>
      <c r="T198" s="38"/>
      <c r="U198" s="8">
        <f>IF(ISBLANK(R198),0,S198*VLOOKUP(R198,références!$A$2:$D$14,2,FALSE))</f>
        <v>0</v>
      </c>
      <c r="V198" s="8">
        <f>IF(ISBLANK(T198),0,IF(MONTH(T198)&lt;7,VLOOKUP(R198,références!$A$2:$D$14,3,FALSE),VLOOKUP(R198,références!$A$2:$D$14,4,FALSE)))</f>
        <v>0</v>
      </c>
      <c r="W198" s="55"/>
      <c r="X198" s="73"/>
      <c r="Y198" s="70"/>
    </row>
    <row r="199" spans="1:25" ht="39.9" customHeight="1" thickBot="1" x14ac:dyDescent="0.3">
      <c r="A199" s="73"/>
      <c r="B199" s="73"/>
      <c r="C199" s="76"/>
      <c r="D199" s="73"/>
      <c r="E199" s="76"/>
      <c r="F199" s="44"/>
      <c r="G199" s="38"/>
      <c r="H199" s="73"/>
      <c r="I199" s="38"/>
      <c r="J199" s="38"/>
      <c r="K199" s="36"/>
      <c r="L199" s="38"/>
      <c r="M199" s="8" t="str">
        <f>IF(ISBLANK(K199),"",VLOOKUP(K199,références!$A$18:$B$30,2,FALSE)*'enregistrement '!L199)</f>
        <v/>
      </c>
      <c r="N199" s="45"/>
      <c r="O199" s="73"/>
      <c r="P199" s="79"/>
      <c r="Q199" s="38"/>
      <c r="R199" s="38"/>
      <c r="S199" s="38"/>
      <c r="T199" s="38"/>
      <c r="U199" s="8">
        <f>IF(ISBLANK(R199),0,S199*VLOOKUP(R199,références!$A$2:$D$14,2,FALSE))</f>
        <v>0</v>
      </c>
      <c r="V199" s="8">
        <f>IF(ISBLANK(T199),0,IF(MONTH(T199)&lt;7,VLOOKUP(R199,références!$A$2:$D$14,3,FALSE),VLOOKUP(R199,références!$A$2:$D$14,4,FALSE)))</f>
        <v>0</v>
      </c>
      <c r="W199" s="55"/>
      <c r="X199" s="73"/>
      <c r="Y199" s="70"/>
    </row>
    <row r="200" spans="1:25" ht="39.9" customHeight="1" thickBot="1" x14ac:dyDescent="0.3">
      <c r="A200" s="74"/>
      <c r="B200" s="74"/>
      <c r="C200" s="77"/>
      <c r="D200" s="74"/>
      <c r="E200" s="77"/>
      <c r="F200" s="47"/>
      <c r="G200" s="39"/>
      <c r="H200" s="74"/>
      <c r="I200" s="39"/>
      <c r="J200" s="39"/>
      <c r="K200" s="36"/>
      <c r="L200" s="39"/>
      <c r="M200" s="8" t="str">
        <f>IF(ISBLANK(K200),"",VLOOKUP(K200,références!$A$18:$B$30,2,FALSE)*'enregistrement '!L200)</f>
        <v/>
      </c>
      <c r="N200" s="48"/>
      <c r="O200" s="74"/>
      <c r="P200" s="80"/>
      <c r="Q200" s="39"/>
      <c r="R200" s="39"/>
      <c r="S200" s="39"/>
      <c r="T200" s="39"/>
      <c r="U200" s="8">
        <f>IF(ISBLANK(R200),0,S200*VLOOKUP(R200,références!$A$2:$D$14,2,FALSE))</f>
        <v>0</v>
      </c>
      <c r="V200" s="8">
        <f>IF(ISBLANK(T200),0,IF(MONTH(T200)&lt;7,VLOOKUP(R200,références!$A$2:$D$14,3,FALSE),VLOOKUP(R200,références!$A$2:$D$14,4,FALSE)))</f>
        <v>0</v>
      </c>
      <c r="W200" s="56"/>
      <c r="X200" s="74"/>
      <c r="Y200" s="71"/>
    </row>
    <row r="201" spans="1:25" ht="39.9" customHeight="1" thickBot="1" x14ac:dyDescent="0.3">
      <c r="A201" s="72"/>
      <c r="B201" s="72"/>
      <c r="C201" s="75"/>
      <c r="D201" s="72"/>
      <c r="E201" s="75"/>
      <c r="F201" s="41"/>
      <c r="G201" s="35"/>
      <c r="H201" s="72"/>
      <c r="I201" s="35"/>
      <c r="J201" s="35"/>
      <c r="K201" s="36"/>
      <c r="L201" s="35"/>
      <c r="M201" s="8" t="str">
        <f>IF(ISBLANK(K201),"",VLOOKUP(K201,références!$A$18:$B$30,2,FALSE)*'enregistrement '!L201)</f>
        <v/>
      </c>
      <c r="N201" s="42"/>
      <c r="O201" s="72"/>
      <c r="P201" s="78"/>
      <c r="Q201" s="35"/>
      <c r="R201" s="35"/>
      <c r="S201" s="35"/>
      <c r="T201" s="35"/>
      <c r="U201" s="8">
        <f>IF(ISBLANK(R201),0,S201*VLOOKUP(R201,références!$A$2:$D$14,2,FALSE))</f>
        <v>0</v>
      </c>
      <c r="V201" s="8">
        <f>IF(ISBLANK(T201),0,IF(MONTH(T201)&lt;7,VLOOKUP(R201,références!$A$2:$D$14,3,FALSE),VLOOKUP(R201,références!$A$2:$D$14,4,FALSE)))</f>
        <v>0</v>
      </c>
      <c r="W201" s="54">
        <f>U201*V201+U202*V202+U203*V203+U204*V204</f>
        <v>0</v>
      </c>
      <c r="X201" s="72"/>
      <c r="Y201" s="69"/>
    </row>
    <row r="202" spans="1:25" ht="39.9" customHeight="1" thickBot="1" x14ac:dyDescent="0.3">
      <c r="A202" s="73"/>
      <c r="B202" s="73"/>
      <c r="C202" s="76"/>
      <c r="D202" s="73"/>
      <c r="E202" s="76"/>
      <c r="F202" s="44"/>
      <c r="G202" s="38"/>
      <c r="H202" s="73"/>
      <c r="I202" s="38"/>
      <c r="J202" s="38"/>
      <c r="K202" s="36"/>
      <c r="L202" s="38"/>
      <c r="M202" s="8" t="str">
        <f>IF(ISBLANK(K202),"",VLOOKUP(K202,références!$A$18:$B$30,2,FALSE)*'enregistrement '!L202)</f>
        <v/>
      </c>
      <c r="N202" s="45"/>
      <c r="O202" s="73"/>
      <c r="P202" s="79"/>
      <c r="Q202" s="38"/>
      <c r="R202" s="38"/>
      <c r="S202" s="38"/>
      <c r="T202" s="38"/>
      <c r="U202" s="8">
        <f>IF(ISBLANK(R202),0,S202*VLOOKUP(R202,références!$A$2:$D$14,2,FALSE))</f>
        <v>0</v>
      </c>
      <c r="V202" s="8">
        <f>IF(ISBLANK(T202),0,IF(MONTH(T202)&lt;7,VLOOKUP(R202,références!$A$2:$D$14,3,FALSE),VLOOKUP(R202,références!$A$2:$D$14,4,FALSE)))</f>
        <v>0</v>
      </c>
      <c r="W202" s="55"/>
      <c r="X202" s="73"/>
      <c r="Y202" s="70"/>
    </row>
    <row r="203" spans="1:25" ht="39.9" customHeight="1" thickBot="1" x14ac:dyDescent="0.3">
      <c r="A203" s="73"/>
      <c r="B203" s="73"/>
      <c r="C203" s="76"/>
      <c r="D203" s="73"/>
      <c r="E203" s="76"/>
      <c r="F203" s="44"/>
      <c r="G203" s="38"/>
      <c r="H203" s="73"/>
      <c r="I203" s="38"/>
      <c r="J203" s="38"/>
      <c r="K203" s="36"/>
      <c r="L203" s="38"/>
      <c r="M203" s="8" t="str">
        <f>IF(ISBLANK(K203),"",VLOOKUP(K203,références!$A$18:$B$30,2,FALSE)*'enregistrement '!L203)</f>
        <v/>
      </c>
      <c r="N203" s="45"/>
      <c r="O203" s="73"/>
      <c r="P203" s="79"/>
      <c r="Q203" s="38"/>
      <c r="R203" s="38"/>
      <c r="S203" s="38"/>
      <c r="T203" s="38"/>
      <c r="U203" s="8">
        <f>IF(ISBLANK(R203),0,S203*VLOOKUP(R203,références!$A$2:$D$14,2,FALSE))</f>
        <v>0</v>
      </c>
      <c r="V203" s="8">
        <f>IF(ISBLANK(T203),0,IF(MONTH(T203)&lt;7,VLOOKUP(R203,références!$A$2:$D$14,3,FALSE),VLOOKUP(R203,références!$A$2:$D$14,4,FALSE)))</f>
        <v>0</v>
      </c>
      <c r="W203" s="55"/>
      <c r="X203" s="73"/>
      <c r="Y203" s="70"/>
    </row>
    <row r="204" spans="1:25" ht="39.9" customHeight="1" thickBot="1" x14ac:dyDescent="0.3">
      <c r="A204" s="74"/>
      <c r="B204" s="74"/>
      <c r="C204" s="77"/>
      <c r="D204" s="74"/>
      <c r="E204" s="77"/>
      <c r="F204" s="47"/>
      <c r="G204" s="39"/>
      <c r="H204" s="74"/>
      <c r="I204" s="39"/>
      <c r="J204" s="39"/>
      <c r="K204" s="36"/>
      <c r="L204" s="39"/>
      <c r="M204" s="8" t="str">
        <f>IF(ISBLANK(K204),"",VLOOKUP(K204,références!$A$18:$B$30,2,FALSE)*'enregistrement '!L204)</f>
        <v/>
      </c>
      <c r="N204" s="48"/>
      <c r="O204" s="74"/>
      <c r="P204" s="80"/>
      <c r="Q204" s="39"/>
      <c r="R204" s="39"/>
      <c r="S204" s="39"/>
      <c r="T204" s="39"/>
      <c r="U204" s="8">
        <f>IF(ISBLANK(R204),0,S204*VLOOKUP(R204,références!$A$2:$D$14,2,FALSE))</f>
        <v>0</v>
      </c>
      <c r="V204" s="8">
        <f>IF(ISBLANK(T204),0,IF(MONTH(T204)&lt;7,VLOOKUP(R204,références!$A$2:$D$14,3,FALSE),VLOOKUP(R204,références!$A$2:$D$14,4,FALSE)))</f>
        <v>0</v>
      </c>
      <c r="W204" s="56"/>
      <c r="X204" s="74"/>
      <c r="Y204" s="71"/>
    </row>
    <row r="205" spans="1:25" ht="39.9" customHeight="1" thickBot="1" x14ac:dyDescent="0.3">
      <c r="A205" s="72"/>
      <c r="B205" s="72"/>
      <c r="C205" s="75"/>
      <c r="D205" s="72"/>
      <c r="E205" s="75"/>
      <c r="F205" s="41"/>
      <c r="G205" s="35"/>
      <c r="H205" s="72"/>
      <c r="I205" s="35"/>
      <c r="J205" s="35"/>
      <c r="K205" s="36"/>
      <c r="L205" s="35"/>
      <c r="M205" s="8" t="str">
        <f>IF(ISBLANK(K205),"",VLOOKUP(K205,références!$A$18:$B$30,2,FALSE)*'enregistrement '!L205)</f>
        <v/>
      </c>
      <c r="N205" s="42"/>
      <c r="O205" s="72"/>
      <c r="P205" s="78"/>
      <c r="Q205" s="35"/>
      <c r="R205" s="35"/>
      <c r="S205" s="35"/>
      <c r="T205" s="35"/>
      <c r="U205" s="8">
        <f>IF(ISBLANK(R205),0,S205*VLOOKUP(R205,références!$A$2:$D$14,2,FALSE))</f>
        <v>0</v>
      </c>
      <c r="V205" s="8">
        <f>IF(ISBLANK(T205),0,IF(MONTH(T205)&lt;7,VLOOKUP(R205,références!$A$2:$D$14,3,FALSE),VLOOKUP(R205,références!$A$2:$D$14,4,FALSE)))</f>
        <v>0</v>
      </c>
      <c r="W205" s="54">
        <f>U205*V205+U206*V206+U207*V207+U208*V208</f>
        <v>0</v>
      </c>
      <c r="X205" s="72"/>
      <c r="Y205" s="69"/>
    </row>
    <row r="206" spans="1:25" ht="39.9" customHeight="1" thickBot="1" x14ac:dyDescent="0.3">
      <c r="A206" s="73"/>
      <c r="B206" s="73"/>
      <c r="C206" s="76"/>
      <c r="D206" s="73"/>
      <c r="E206" s="76"/>
      <c r="F206" s="44"/>
      <c r="G206" s="38"/>
      <c r="H206" s="73"/>
      <c r="I206" s="38"/>
      <c r="J206" s="38"/>
      <c r="K206" s="36"/>
      <c r="L206" s="38"/>
      <c r="M206" s="8" t="str">
        <f>IF(ISBLANK(K206),"",VLOOKUP(K206,références!$A$18:$B$30,2,FALSE)*'enregistrement '!L206)</f>
        <v/>
      </c>
      <c r="N206" s="45"/>
      <c r="O206" s="73"/>
      <c r="P206" s="79"/>
      <c r="Q206" s="38"/>
      <c r="R206" s="38"/>
      <c r="S206" s="38"/>
      <c r="T206" s="38"/>
      <c r="U206" s="8">
        <f>IF(ISBLANK(R206),0,S206*VLOOKUP(R206,références!$A$2:$D$14,2,FALSE))</f>
        <v>0</v>
      </c>
      <c r="V206" s="8">
        <f>IF(ISBLANK(T206),0,IF(MONTH(T206)&lt;7,VLOOKUP(R206,références!$A$2:$D$14,3,FALSE),VLOOKUP(R206,références!$A$2:$D$14,4,FALSE)))</f>
        <v>0</v>
      </c>
      <c r="W206" s="55"/>
      <c r="X206" s="73"/>
      <c r="Y206" s="70"/>
    </row>
    <row r="207" spans="1:25" ht="39.9" customHeight="1" thickBot="1" x14ac:dyDescent="0.3">
      <c r="A207" s="73"/>
      <c r="B207" s="73"/>
      <c r="C207" s="76"/>
      <c r="D207" s="73"/>
      <c r="E207" s="76"/>
      <c r="F207" s="44"/>
      <c r="G207" s="38"/>
      <c r="H207" s="73"/>
      <c r="I207" s="38"/>
      <c r="J207" s="38"/>
      <c r="K207" s="36"/>
      <c r="L207" s="38"/>
      <c r="M207" s="8" t="str">
        <f>IF(ISBLANK(K207),"",VLOOKUP(K207,références!$A$18:$B$30,2,FALSE)*'enregistrement '!L207)</f>
        <v/>
      </c>
      <c r="N207" s="45"/>
      <c r="O207" s="73"/>
      <c r="P207" s="79"/>
      <c r="Q207" s="38"/>
      <c r="R207" s="38"/>
      <c r="S207" s="38"/>
      <c r="T207" s="38"/>
      <c r="U207" s="8">
        <f>IF(ISBLANK(R207),0,S207*VLOOKUP(R207,références!$A$2:$D$14,2,FALSE))</f>
        <v>0</v>
      </c>
      <c r="V207" s="8">
        <f>IF(ISBLANK(T207),0,IF(MONTH(T207)&lt;7,VLOOKUP(R207,références!$A$2:$D$14,3,FALSE),VLOOKUP(R207,références!$A$2:$D$14,4,FALSE)))</f>
        <v>0</v>
      </c>
      <c r="W207" s="55"/>
      <c r="X207" s="73"/>
      <c r="Y207" s="70"/>
    </row>
    <row r="208" spans="1:25" ht="39.9" customHeight="1" thickBot="1" x14ac:dyDescent="0.3">
      <c r="A208" s="74"/>
      <c r="B208" s="74"/>
      <c r="C208" s="77"/>
      <c r="D208" s="74"/>
      <c r="E208" s="77"/>
      <c r="F208" s="47"/>
      <c r="G208" s="39"/>
      <c r="H208" s="74"/>
      <c r="I208" s="39"/>
      <c r="J208" s="39"/>
      <c r="K208" s="36"/>
      <c r="L208" s="39"/>
      <c r="M208" s="8" t="str">
        <f>IF(ISBLANK(K208),"",VLOOKUP(K208,références!$A$18:$B$30,2,FALSE)*'enregistrement '!L208)</f>
        <v/>
      </c>
      <c r="N208" s="48"/>
      <c r="O208" s="74"/>
      <c r="P208" s="80"/>
      <c r="Q208" s="39"/>
      <c r="R208" s="39"/>
      <c r="S208" s="39"/>
      <c r="T208" s="39"/>
      <c r="U208" s="8">
        <f>IF(ISBLANK(R208),0,S208*VLOOKUP(R208,références!$A$2:$D$14,2,FALSE))</f>
        <v>0</v>
      </c>
      <c r="V208" s="8">
        <f>IF(ISBLANK(T208),0,IF(MONTH(T208)&lt;7,VLOOKUP(R208,références!$A$2:$D$14,3,FALSE),VLOOKUP(R208,références!$A$2:$D$14,4,FALSE)))</f>
        <v>0</v>
      </c>
      <c r="W208" s="56"/>
      <c r="X208" s="74"/>
      <c r="Y208" s="71"/>
    </row>
    <row r="209" spans="1:25" ht="39.9" customHeight="1" thickBot="1" x14ac:dyDescent="0.3">
      <c r="A209" s="72"/>
      <c r="B209" s="72"/>
      <c r="C209" s="75"/>
      <c r="D209" s="72"/>
      <c r="E209" s="75"/>
      <c r="F209" s="41"/>
      <c r="G209" s="35"/>
      <c r="H209" s="72"/>
      <c r="I209" s="35"/>
      <c r="J209" s="35"/>
      <c r="K209" s="36"/>
      <c r="L209" s="35"/>
      <c r="M209" s="8" t="str">
        <f>IF(ISBLANK(K209),"",VLOOKUP(K209,références!$A$18:$B$30,2,FALSE)*'enregistrement '!L209)</f>
        <v/>
      </c>
      <c r="N209" s="42"/>
      <c r="O209" s="72"/>
      <c r="P209" s="78"/>
      <c r="Q209" s="35"/>
      <c r="R209" s="35"/>
      <c r="S209" s="35"/>
      <c r="T209" s="35"/>
      <c r="U209" s="8">
        <f>IF(ISBLANK(R209),0,S209*VLOOKUP(R209,références!$A$2:$D$14,2,FALSE))</f>
        <v>0</v>
      </c>
      <c r="V209" s="8">
        <f>IF(ISBLANK(T209),0,IF(MONTH(T209)&lt;7,VLOOKUP(R209,références!$A$2:$D$14,3,FALSE),VLOOKUP(R209,références!$A$2:$D$14,4,FALSE)))</f>
        <v>0</v>
      </c>
      <c r="W209" s="54">
        <f>U209*V209+U210*V210+U211*V211+U212*V212</f>
        <v>0</v>
      </c>
      <c r="X209" s="72"/>
      <c r="Y209" s="69"/>
    </row>
    <row r="210" spans="1:25" ht="39.9" customHeight="1" thickBot="1" x14ac:dyDescent="0.3">
      <c r="A210" s="73"/>
      <c r="B210" s="73"/>
      <c r="C210" s="76"/>
      <c r="D210" s="73"/>
      <c r="E210" s="76"/>
      <c r="F210" s="44"/>
      <c r="G210" s="38"/>
      <c r="H210" s="73"/>
      <c r="I210" s="38"/>
      <c r="J210" s="38"/>
      <c r="K210" s="36"/>
      <c r="L210" s="38"/>
      <c r="M210" s="8" t="str">
        <f>IF(ISBLANK(K210),"",VLOOKUP(K210,références!$A$18:$B$30,2,FALSE)*'enregistrement '!L210)</f>
        <v/>
      </c>
      <c r="N210" s="45"/>
      <c r="O210" s="73"/>
      <c r="P210" s="79"/>
      <c r="Q210" s="38"/>
      <c r="R210" s="38"/>
      <c r="S210" s="38"/>
      <c r="T210" s="38"/>
      <c r="U210" s="8">
        <f>IF(ISBLANK(R210),0,S210*VLOOKUP(R210,références!$A$2:$D$14,2,FALSE))</f>
        <v>0</v>
      </c>
      <c r="V210" s="8">
        <f>IF(ISBLANK(T210),0,IF(MONTH(T210)&lt;7,VLOOKUP(R210,références!$A$2:$D$14,3,FALSE),VLOOKUP(R210,références!$A$2:$D$14,4,FALSE)))</f>
        <v>0</v>
      </c>
      <c r="W210" s="55"/>
      <c r="X210" s="73"/>
      <c r="Y210" s="70"/>
    </row>
    <row r="211" spans="1:25" ht="39.9" customHeight="1" thickBot="1" x14ac:dyDescent="0.3">
      <c r="A211" s="73"/>
      <c r="B211" s="73"/>
      <c r="C211" s="76"/>
      <c r="D211" s="73"/>
      <c r="E211" s="76"/>
      <c r="F211" s="44"/>
      <c r="G211" s="38"/>
      <c r="H211" s="73"/>
      <c r="I211" s="38"/>
      <c r="J211" s="38"/>
      <c r="K211" s="36"/>
      <c r="L211" s="38"/>
      <c r="M211" s="8" t="str">
        <f>IF(ISBLANK(K211),"",VLOOKUP(K211,références!$A$18:$B$30,2,FALSE)*'enregistrement '!L211)</f>
        <v/>
      </c>
      <c r="N211" s="45"/>
      <c r="O211" s="73"/>
      <c r="P211" s="79"/>
      <c r="Q211" s="38"/>
      <c r="R211" s="38"/>
      <c r="S211" s="38"/>
      <c r="T211" s="38"/>
      <c r="U211" s="8">
        <f>IF(ISBLANK(R211),0,S211*VLOOKUP(R211,références!$A$2:$D$14,2,FALSE))</f>
        <v>0</v>
      </c>
      <c r="V211" s="8">
        <f>IF(ISBLANK(T211),0,IF(MONTH(T211)&lt;7,VLOOKUP(R211,références!$A$2:$D$14,3,FALSE),VLOOKUP(R211,références!$A$2:$D$14,4,FALSE)))</f>
        <v>0</v>
      </c>
      <c r="W211" s="55"/>
      <c r="X211" s="73"/>
      <c r="Y211" s="70"/>
    </row>
    <row r="212" spans="1:25" ht="39.9" customHeight="1" thickBot="1" x14ac:dyDescent="0.3">
      <c r="A212" s="74"/>
      <c r="B212" s="74"/>
      <c r="C212" s="77"/>
      <c r="D212" s="74"/>
      <c r="E212" s="77"/>
      <c r="F212" s="47"/>
      <c r="G212" s="39"/>
      <c r="H212" s="74"/>
      <c r="I212" s="39"/>
      <c r="J212" s="39"/>
      <c r="K212" s="36"/>
      <c r="L212" s="39"/>
      <c r="M212" s="8" t="str">
        <f>IF(ISBLANK(K212),"",VLOOKUP(K212,références!$A$18:$B$30,2,FALSE)*'enregistrement '!L212)</f>
        <v/>
      </c>
      <c r="N212" s="48"/>
      <c r="O212" s="74"/>
      <c r="P212" s="80"/>
      <c r="Q212" s="39"/>
      <c r="R212" s="39"/>
      <c r="S212" s="39"/>
      <c r="T212" s="39"/>
      <c r="U212" s="8">
        <f>IF(ISBLANK(R212),0,S212*VLOOKUP(R212,références!$A$2:$D$14,2,FALSE))</f>
        <v>0</v>
      </c>
      <c r="V212" s="8">
        <f>IF(ISBLANK(T212),0,IF(MONTH(T212)&lt;7,VLOOKUP(R212,références!$A$2:$D$14,3,FALSE),VLOOKUP(R212,références!$A$2:$D$14,4,FALSE)))</f>
        <v>0</v>
      </c>
      <c r="W212" s="56"/>
      <c r="X212" s="74"/>
      <c r="Y212" s="71"/>
    </row>
    <row r="213" spans="1:25" ht="39.9" customHeight="1" thickBot="1" x14ac:dyDescent="0.3">
      <c r="A213" s="72"/>
      <c r="B213" s="72"/>
      <c r="C213" s="75"/>
      <c r="D213" s="72"/>
      <c r="E213" s="75"/>
      <c r="F213" s="41"/>
      <c r="G213" s="35"/>
      <c r="H213" s="72"/>
      <c r="I213" s="35"/>
      <c r="J213" s="35"/>
      <c r="K213" s="36"/>
      <c r="L213" s="35"/>
      <c r="M213" s="8" t="str">
        <f>IF(ISBLANK(K213),"",VLOOKUP(K213,références!$A$18:$B$30,2,FALSE)*'enregistrement '!L213)</f>
        <v/>
      </c>
      <c r="N213" s="42"/>
      <c r="O213" s="72"/>
      <c r="P213" s="78"/>
      <c r="Q213" s="35"/>
      <c r="R213" s="35"/>
      <c r="S213" s="35"/>
      <c r="T213" s="35"/>
      <c r="U213" s="8">
        <f>IF(ISBLANK(R213),0,S213*VLOOKUP(R213,références!$A$2:$D$14,2,FALSE))</f>
        <v>0</v>
      </c>
      <c r="V213" s="8">
        <f>IF(ISBLANK(T213),0,IF(MONTH(T213)&lt;7,VLOOKUP(R213,références!$A$2:$D$14,3,FALSE),VLOOKUP(R213,références!$A$2:$D$14,4,FALSE)))</f>
        <v>0</v>
      </c>
      <c r="W213" s="54">
        <f>U213*V213+U214*V214+U215*V215+U216*V216</f>
        <v>0</v>
      </c>
      <c r="X213" s="72"/>
      <c r="Y213" s="69"/>
    </row>
    <row r="214" spans="1:25" ht="39.9" customHeight="1" thickBot="1" x14ac:dyDescent="0.3">
      <c r="A214" s="73"/>
      <c r="B214" s="73"/>
      <c r="C214" s="76"/>
      <c r="D214" s="73"/>
      <c r="E214" s="76"/>
      <c r="F214" s="44"/>
      <c r="G214" s="38"/>
      <c r="H214" s="73"/>
      <c r="I214" s="38"/>
      <c r="J214" s="38"/>
      <c r="K214" s="36"/>
      <c r="L214" s="38"/>
      <c r="M214" s="8" t="str">
        <f>IF(ISBLANK(K214),"",VLOOKUP(K214,références!$A$18:$B$30,2,FALSE)*'enregistrement '!L214)</f>
        <v/>
      </c>
      <c r="N214" s="45"/>
      <c r="O214" s="73"/>
      <c r="P214" s="79"/>
      <c r="Q214" s="38"/>
      <c r="R214" s="38"/>
      <c r="S214" s="38"/>
      <c r="T214" s="38"/>
      <c r="U214" s="8">
        <f>IF(ISBLANK(R214),0,S214*VLOOKUP(R214,références!$A$2:$D$14,2,FALSE))</f>
        <v>0</v>
      </c>
      <c r="V214" s="8">
        <f>IF(ISBLANK(T214),0,IF(MONTH(T214)&lt;7,VLOOKUP(R214,références!$A$2:$D$14,3,FALSE),VLOOKUP(R214,références!$A$2:$D$14,4,FALSE)))</f>
        <v>0</v>
      </c>
      <c r="W214" s="55"/>
      <c r="X214" s="73"/>
      <c r="Y214" s="70"/>
    </row>
    <row r="215" spans="1:25" ht="39.9" customHeight="1" thickBot="1" x14ac:dyDescent="0.3">
      <c r="A215" s="73"/>
      <c r="B215" s="73"/>
      <c r="C215" s="76"/>
      <c r="D215" s="73"/>
      <c r="E215" s="76"/>
      <c r="F215" s="44"/>
      <c r="G215" s="38"/>
      <c r="H215" s="73"/>
      <c r="I215" s="38"/>
      <c r="J215" s="38"/>
      <c r="K215" s="36"/>
      <c r="L215" s="38"/>
      <c r="M215" s="8" t="str">
        <f>IF(ISBLANK(K215),"",VLOOKUP(K215,références!$A$18:$B$30,2,FALSE)*'enregistrement '!L215)</f>
        <v/>
      </c>
      <c r="N215" s="45"/>
      <c r="O215" s="73"/>
      <c r="P215" s="79"/>
      <c r="Q215" s="38"/>
      <c r="R215" s="38"/>
      <c r="S215" s="38"/>
      <c r="T215" s="38"/>
      <c r="U215" s="8">
        <f>IF(ISBLANK(R215),0,S215*VLOOKUP(R215,références!$A$2:$D$14,2,FALSE))</f>
        <v>0</v>
      </c>
      <c r="V215" s="8">
        <f>IF(ISBLANK(T215),0,IF(MONTH(T215)&lt;7,VLOOKUP(R215,références!$A$2:$D$14,3,FALSE),VLOOKUP(R215,références!$A$2:$D$14,4,FALSE)))</f>
        <v>0</v>
      </c>
      <c r="W215" s="55"/>
      <c r="X215" s="73"/>
      <c r="Y215" s="70"/>
    </row>
    <row r="216" spans="1:25" ht="39.9" customHeight="1" thickBot="1" x14ac:dyDescent="0.3">
      <c r="A216" s="74"/>
      <c r="B216" s="74"/>
      <c r="C216" s="77"/>
      <c r="D216" s="74"/>
      <c r="E216" s="77"/>
      <c r="F216" s="47"/>
      <c r="G216" s="39"/>
      <c r="H216" s="74"/>
      <c r="I216" s="39"/>
      <c r="J216" s="39"/>
      <c r="K216" s="36"/>
      <c r="L216" s="39"/>
      <c r="M216" s="8" t="str">
        <f>IF(ISBLANK(K216),"",VLOOKUP(K216,références!$A$18:$B$30,2,FALSE)*'enregistrement '!L216)</f>
        <v/>
      </c>
      <c r="N216" s="48"/>
      <c r="O216" s="74"/>
      <c r="P216" s="80"/>
      <c r="Q216" s="39"/>
      <c r="R216" s="39"/>
      <c r="S216" s="39"/>
      <c r="T216" s="39"/>
      <c r="U216" s="8">
        <f>IF(ISBLANK(R216),0,S216*VLOOKUP(R216,références!$A$2:$D$14,2,FALSE))</f>
        <v>0</v>
      </c>
      <c r="V216" s="8">
        <f>IF(ISBLANK(T216),0,IF(MONTH(T216)&lt;7,VLOOKUP(R216,références!$A$2:$D$14,3,FALSE),VLOOKUP(R216,références!$A$2:$D$14,4,FALSE)))</f>
        <v>0</v>
      </c>
      <c r="W216" s="56"/>
      <c r="X216" s="74"/>
      <c r="Y216" s="71"/>
    </row>
    <row r="217" spans="1:25" ht="39.9" customHeight="1" thickBot="1" x14ac:dyDescent="0.3">
      <c r="A217" s="72"/>
      <c r="B217" s="72"/>
      <c r="C217" s="75"/>
      <c r="D217" s="72"/>
      <c r="E217" s="75"/>
      <c r="F217" s="41"/>
      <c r="G217" s="35"/>
      <c r="H217" s="72"/>
      <c r="I217" s="35"/>
      <c r="J217" s="35"/>
      <c r="K217" s="36"/>
      <c r="L217" s="35"/>
      <c r="M217" s="8" t="str">
        <f>IF(ISBLANK(K217),"",VLOOKUP(K217,références!$A$18:$B$30,2,FALSE)*'enregistrement '!L217)</f>
        <v/>
      </c>
      <c r="N217" s="42"/>
      <c r="O217" s="72"/>
      <c r="P217" s="78"/>
      <c r="Q217" s="35"/>
      <c r="R217" s="35"/>
      <c r="S217" s="35"/>
      <c r="T217" s="35"/>
      <c r="U217" s="8">
        <f>IF(ISBLANK(R217),0,S217*VLOOKUP(R217,références!$A$2:$D$14,2,FALSE))</f>
        <v>0</v>
      </c>
      <c r="V217" s="8">
        <f>IF(ISBLANK(T217),0,IF(MONTH(T217)&lt;7,VLOOKUP(R217,références!$A$2:$D$14,3,FALSE),VLOOKUP(R217,références!$A$2:$D$14,4,FALSE)))</f>
        <v>0</v>
      </c>
      <c r="W217" s="54">
        <f>U217*V217+U218*V218+U219*V219+U220*V220</f>
        <v>0</v>
      </c>
      <c r="X217" s="72"/>
      <c r="Y217" s="69"/>
    </row>
    <row r="218" spans="1:25" ht="39.9" customHeight="1" thickBot="1" x14ac:dyDescent="0.3">
      <c r="A218" s="73"/>
      <c r="B218" s="73"/>
      <c r="C218" s="76"/>
      <c r="D218" s="73"/>
      <c r="E218" s="76"/>
      <c r="F218" s="44"/>
      <c r="G218" s="38"/>
      <c r="H218" s="73"/>
      <c r="I218" s="38"/>
      <c r="J218" s="38"/>
      <c r="K218" s="36"/>
      <c r="L218" s="38"/>
      <c r="M218" s="8" t="str">
        <f>IF(ISBLANK(K218),"",VLOOKUP(K218,références!$A$18:$B$30,2,FALSE)*'enregistrement '!L218)</f>
        <v/>
      </c>
      <c r="N218" s="45"/>
      <c r="O218" s="73"/>
      <c r="P218" s="79"/>
      <c r="Q218" s="38"/>
      <c r="R218" s="38"/>
      <c r="S218" s="38"/>
      <c r="T218" s="38"/>
      <c r="U218" s="8">
        <f>IF(ISBLANK(R218),0,S218*VLOOKUP(R218,références!$A$2:$D$14,2,FALSE))</f>
        <v>0</v>
      </c>
      <c r="V218" s="8">
        <f>IF(ISBLANK(T218),0,IF(MONTH(T218)&lt;7,VLOOKUP(R218,références!$A$2:$D$14,3,FALSE),VLOOKUP(R218,références!$A$2:$D$14,4,FALSE)))</f>
        <v>0</v>
      </c>
      <c r="W218" s="55"/>
      <c r="X218" s="73"/>
      <c r="Y218" s="70"/>
    </row>
    <row r="219" spans="1:25" ht="39.9" customHeight="1" thickBot="1" x14ac:dyDescent="0.3">
      <c r="A219" s="73"/>
      <c r="B219" s="73"/>
      <c r="C219" s="76"/>
      <c r="D219" s="73"/>
      <c r="E219" s="76"/>
      <c r="F219" s="44"/>
      <c r="G219" s="38"/>
      <c r="H219" s="73"/>
      <c r="I219" s="38"/>
      <c r="J219" s="38"/>
      <c r="K219" s="36"/>
      <c r="L219" s="38"/>
      <c r="M219" s="8" t="str">
        <f>IF(ISBLANK(K219),"",VLOOKUP(K219,références!$A$18:$B$30,2,FALSE)*'enregistrement '!L219)</f>
        <v/>
      </c>
      <c r="N219" s="45"/>
      <c r="O219" s="73"/>
      <c r="P219" s="79"/>
      <c r="Q219" s="38"/>
      <c r="R219" s="38"/>
      <c r="S219" s="38"/>
      <c r="T219" s="38"/>
      <c r="U219" s="8">
        <f>IF(ISBLANK(R219),0,S219*VLOOKUP(R219,références!$A$2:$D$14,2,FALSE))</f>
        <v>0</v>
      </c>
      <c r="V219" s="8">
        <f>IF(ISBLANK(T219),0,IF(MONTH(T219)&lt;7,VLOOKUP(R219,références!$A$2:$D$14,3,FALSE),VLOOKUP(R219,références!$A$2:$D$14,4,FALSE)))</f>
        <v>0</v>
      </c>
      <c r="W219" s="55"/>
      <c r="X219" s="73"/>
      <c r="Y219" s="70"/>
    </row>
    <row r="220" spans="1:25" ht="39.9" customHeight="1" thickBot="1" x14ac:dyDescent="0.3">
      <c r="A220" s="74"/>
      <c r="B220" s="74"/>
      <c r="C220" s="77"/>
      <c r="D220" s="74"/>
      <c r="E220" s="77"/>
      <c r="F220" s="47"/>
      <c r="G220" s="39"/>
      <c r="H220" s="74"/>
      <c r="I220" s="39"/>
      <c r="J220" s="39"/>
      <c r="K220" s="36"/>
      <c r="L220" s="39"/>
      <c r="M220" s="8" t="str">
        <f>IF(ISBLANK(K220),"",VLOOKUP(K220,références!$A$18:$B$30,2,FALSE)*'enregistrement '!L220)</f>
        <v/>
      </c>
      <c r="N220" s="48"/>
      <c r="O220" s="74"/>
      <c r="P220" s="80"/>
      <c r="Q220" s="39"/>
      <c r="R220" s="39"/>
      <c r="S220" s="39"/>
      <c r="T220" s="39"/>
      <c r="U220" s="8">
        <f>IF(ISBLANK(R220),0,S220*VLOOKUP(R220,références!$A$2:$D$14,2,FALSE))</f>
        <v>0</v>
      </c>
      <c r="V220" s="8">
        <f>IF(ISBLANK(T220),0,IF(MONTH(T220)&lt;7,VLOOKUP(R220,références!$A$2:$D$14,3,FALSE),VLOOKUP(R220,références!$A$2:$D$14,4,FALSE)))</f>
        <v>0</v>
      </c>
      <c r="W220" s="56"/>
      <c r="X220" s="74"/>
      <c r="Y220" s="71"/>
    </row>
    <row r="221" spans="1:25" ht="39.9" customHeight="1" thickBot="1" x14ac:dyDescent="0.3">
      <c r="A221" s="72"/>
      <c r="B221" s="72"/>
      <c r="C221" s="75"/>
      <c r="D221" s="72"/>
      <c r="E221" s="75"/>
      <c r="F221" s="41"/>
      <c r="G221" s="35"/>
      <c r="H221" s="72"/>
      <c r="I221" s="35"/>
      <c r="J221" s="35"/>
      <c r="K221" s="36"/>
      <c r="L221" s="35"/>
      <c r="M221" s="8" t="str">
        <f>IF(ISBLANK(K221),"",VLOOKUP(K221,références!$A$18:$B$30,2,FALSE)*'enregistrement '!L221)</f>
        <v/>
      </c>
      <c r="N221" s="42"/>
      <c r="O221" s="72"/>
      <c r="P221" s="78"/>
      <c r="Q221" s="35"/>
      <c r="R221" s="35"/>
      <c r="S221" s="35"/>
      <c r="T221" s="35"/>
      <c r="U221" s="8">
        <f>IF(ISBLANK(R221),0,S221*VLOOKUP(R221,références!$A$2:$D$14,2,FALSE))</f>
        <v>0</v>
      </c>
      <c r="V221" s="8">
        <f>IF(ISBLANK(T221),0,IF(MONTH(T221)&lt;7,VLOOKUP(R221,références!$A$2:$D$14,3,FALSE),VLOOKUP(R221,références!$A$2:$D$14,4,FALSE)))</f>
        <v>0</v>
      </c>
      <c r="W221" s="54">
        <f>U221*V221+U222*V222+U223*V223+U224*V224</f>
        <v>0</v>
      </c>
      <c r="X221" s="72"/>
      <c r="Y221" s="69"/>
    </row>
    <row r="222" spans="1:25" ht="39.9" customHeight="1" thickBot="1" x14ac:dyDescent="0.3">
      <c r="A222" s="73"/>
      <c r="B222" s="73"/>
      <c r="C222" s="76"/>
      <c r="D222" s="73"/>
      <c r="E222" s="76"/>
      <c r="F222" s="44"/>
      <c r="G222" s="38"/>
      <c r="H222" s="73"/>
      <c r="I222" s="38"/>
      <c r="J222" s="38"/>
      <c r="K222" s="36"/>
      <c r="L222" s="38"/>
      <c r="M222" s="8" t="str">
        <f>IF(ISBLANK(K222),"",VLOOKUP(K222,références!$A$18:$B$30,2,FALSE)*'enregistrement '!L222)</f>
        <v/>
      </c>
      <c r="N222" s="45"/>
      <c r="O222" s="73"/>
      <c r="P222" s="79"/>
      <c r="Q222" s="38"/>
      <c r="R222" s="38"/>
      <c r="S222" s="38"/>
      <c r="T222" s="38"/>
      <c r="U222" s="8">
        <f>IF(ISBLANK(R222),0,S222*VLOOKUP(R222,références!$A$2:$D$14,2,FALSE))</f>
        <v>0</v>
      </c>
      <c r="V222" s="8">
        <f>IF(ISBLANK(T222),0,IF(MONTH(T222)&lt;7,VLOOKUP(R222,références!$A$2:$D$14,3,FALSE),VLOOKUP(R222,références!$A$2:$D$14,4,FALSE)))</f>
        <v>0</v>
      </c>
      <c r="W222" s="55"/>
      <c r="X222" s="73"/>
      <c r="Y222" s="70"/>
    </row>
    <row r="223" spans="1:25" ht="39.9" customHeight="1" thickBot="1" x14ac:dyDescent="0.3">
      <c r="A223" s="73"/>
      <c r="B223" s="73"/>
      <c r="C223" s="76"/>
      <c r="D223" s="73"/>
      <c r="E223" s="76"/>
      <c r="F223" s="44"/>
      <c r="G223" s="38"/>
      <c r="H223" s="73"/>
      <c r="I223" s="38"/>
      <c r="J223" s="38"/>
      <c r="K223" s="36"/>
      <c r="L223" s="38"/>
      <c r="M223" s="8" t="str">
        <f>IF(ISBLANK(K223),"",VLOOKUP(K223,références!$A$18:$B$30,2,FALSE)*'enregistrement '!L223)</f>
        <v/>
      </c>
      <c r="N223" s="45"/>
      <c r="O223" s="73"/>
      <c r="P223" s="79"/>
      <c r="Q223" s="38"/>
      <c r="R223" s="38"/>
      <c r="S223" s="38"/>
      <c r="T223" s="38"/>
      <c r="U223" s="8">
        <f>IF(ISBLANK(R223),0,S223*VLOOKUP(R223,références!$A$2:$D$14,2,FALSE))</f>
        <v>0</v>
      </c>
      <c r="V223" s="8">
        <f>IF(ISBLANK(T223),0,IF(MONTH(T223)&lt;7,VLOOKUP(R223,références!$A$2:$D$14,3,FALSE),VLOOKUP(R223,références!$A$2:$D$14,4,FALSE)))</f>
        <v>0</v>
      </c>
      <c r="W223" s="55"/>
      <c r="X223" s="73"/>
      <c r="Y223" s="70"/>
    </row>
    <row r="224" spans="1:25" ht="39.9" customHeight="1" thickBot="1" x14ac:dyDescent="0.3">
      <c r="A224" s="74"/>
      <c r="B224" s="74"/>
      <c r="C224" s="77"/>
      <c r="D224" s="74"/>
      <c r="E224" s="77"/>
      <c r="F224" s="47"/>
      <c r="G224" s="39"/>
      <c r="H224" s="74"/>
      <c r="I224" s="39"/>
      <c r="J224" s="39"/>
      <c r="K224" s="36"/>
      <c r="L224" s="39"/>
      <c r="M224" s="8" t="str">
        <f>IF(ISBLANK(K224),"",VLOOKUP(K224,références!$A$18:$B$30,2,FALSE)*'enregistrement '!L224)</f>
        <v/>
      </c>
      <c r="N224" s="48"/>
      <c r="O224" s="74"/>
      <c r="P224" s="80"/>
      <c r="Q224" s="39"/>
      <c r="R224" s="39"/>
      <c r="S224" s="39"/>
      <c r="T224" s="39"/>
      <c r="U224" s="8">
        <f>IF(ISBLANK(R224),0,S224*VLOOKUP(R224,références!$A$2:$D$14,2,FALSE))</f>
        <v>0</v>
      </c>
      <c r="V224" s="8">
        <f>IF(ISBLANK(T224),0,IF(MONTH(T224)&lt;7,VLOOKUP(R224,références!$A$2:$D$14,3,FALSE),VLOOKUP(R224,références!$A$2:$D$14,4,FALSE)))</f>
        <v>0</v>
      </c>
      <c r="W224" s="56"/>
      <c r="X224" s="74"/>
      <c r="Y224" s="71"/>
    </row>
    <row r="225" spans="1:25" ht="39.9" customHeight="1" thickBot="1" x14ac:dyDescent="0.3">
      <c r="A225" s="72"/>
      <c r="B225" s="72"/>
      <c r="C225" s="75"/>
      <c r="D225" s="72"/>
      <c r="E225" s="75"/>
      <c r="F225" s="41"/>
      <c r="G225" s="35"/>
      <c r="H225" s="72"/>
      <c r="I225" s="35"/>
      <c r="J225" s="35"/>
      <c r="K225" s="36"/>
      <c r="L225" s="35"/>
      <c r="M225" s="8" t="str">
        <f>IF(ISBLANK(K225),"",VLOOKUP(K225,références!$A$18:$B$30,2,FALSE)*'enregistrement '!L225)</f>
        <v/>
      </c>
      <c r="N225" s="42"/>
      <c r="O225" s="72"/>
      <c r="P225" s="78"/>
      <c r="Q225" s="35"/>
      <c r="R225" s="35"/>
      <c r="S225" s="35"/>
      <c r="T225" s="35"/>
      <c r="U225" s="8">
        <f>IF(ISBLANK(R225),0,S225*VLOOKUP(R225,références!$A$2:$D$14,2,FALSE))</f>
        <v>0</v>
      </c>
      <c r="V225" s="8">
        <f>IF(ISBLANK(T225),0,IF(MONTH(T225)&lt;7,VLOOKUP(R225,références!$A$2:$D$14,3,FALSE),VLOOKUP(R225,références!$A$2:$D$14,4,FALSE)))</f>
        <v>0</v>
      </c>
      <c r="W225" s="54">
        <f>U225*V225+U226*V226+U227*V227+U228*V228</f>
        <v>0</v>
      </c>
      <c r="X225" s="72"/>
      <c r="Y225" s="69"/>
    </row>
    <row r="226" spans="1:25" ht="39.9" customHeight="1" thickBot="1" x14ac:dyDescent="0.3">
      <c r="A226" s="73"/>
      <c r="B226" s="73"/>
      <c r="C226" s="76"/>
      <c r="D226" s="73"/>
      <c r="E226" s="76"/>
      <c r="F226" s="44"/>
      <c r="G226" s="38"/>
      <c r="H226" s="73"/>
      <c r="I226" s="38"/>
      <c r="J226" s="38"/>
      <c r="K226" s="36"/>
      <c r="L226" s="38"/>
      <c r="M226" s="8" t="str">
        <f>IF(ISBLANK(K226),"",VLOOKUP(K226,références!$A$18:$B$30,2,FALSE)*'enregistrement '!L226)</f>
        <v/>
      </c>
      <c r="N226" s="45"/>
      <c r="O226" s="73"/>
      <c r="P226" s="79"/>
      <c r="Q226" s="38"/>
      <c r="R226" s="38"/>
      <c r="S226" s="38"/>
      <c r="T226" s="38"/>
      <c r="U226" s="8">
        <f>IF(ISBLANK(R226),0,S226*VLOOKUP(R226,références!$A$2:$D$14,2,FALSE))</f>
        <v>0</v>
      </c>
      <c r="V226" s="8">
        <f>IF(ISBLANK(T226),0,IF(MONTH(T226)&lt;7,VLOOKUP(R226,références!$A$2:$D$14,3,FALSE),VLOOKUP(R226,références!$A$2:$D$14,4,FALSE)))</f>
        <v>0</v>
      </c>
      <c r="W226" s="55"/>
      <c r="X226" s="73"/>
      <c r="Y226" s="70"/>
    </row>
    <row r="227" spans="1:25" ht="39.9" customHeight="1" thickBot="1" x14ac:dyDescent="0.3">
      <c r="A227" s="73"/>
      <c r="B227" s="73"/>
      <c r="C227" s="76"/>
      <c r="D227" s="73"/>
      <c r="E227" s="76"/>
      <c r="F227" s="44"/>
      <c r="G227" s="38"/>
      <c r="H227" s="73"/>
      <c r="I227" s="38"/>
      <c r="J227" s="38"/>
      <c r="K227" s="36"/>
      <c r="L227" s="38"/>
      <c r="M227" s="8" t="str">
        <f>IF(ISBLANK(K227),"",VLOOKUP(K227,références!$A$18:$B$30,2,FALSE)*'enregistrement '!L227)</f>
        <v/>
      </c>
      <c r="N227" s="45"/>
      <c r="O227" s="73"/>
      <c r="P227" s="79"/>
      <c r="Q227" s="38"/>
      <c r="R227" s="38"/>
      <c r="S227" s="38"/>
      <c r="T227" s="38"/>
      <c r="U227" s="8">
        <f>IF(ISBLANK(R227),0,S227*VLOOKUP(R227,références!$A$2:$D$14,2,FALSE))</f>
        <v>0</v>
      </c>
      <c r="V227" s="8">
        <f>IF(ISBLANK(T227),0,IF(MONTH(T227)&lt;7,VLOOKUP(R227,références!$A$2:$D$14,3,FALSE),VLOOKUP(R227,références!$A$2:$D$14,4,FALSE)))</f>
        <v>0</v>
      </c>
      <c r="W227" s="55"/>
      <c r="X227" s="73"/>
      <c r="Y227" s="70"/>
    </row>
    <row r="228" spans="1:25" ht="39.9" customHeight="1" thickBot="1" x14ac:dyDescent="0.3">
      <c r="A228" s="74"/>
      <c r="B228" s="74"/>
      <c r="C228" s="77"/>
      <c r="D228" s="74"/>
      <c r="E228" s="77"/>
      <c r="F228" s="47"/>
      <c r="G228" s="39"/>
      <c r="H228" s="74"/>
      <c r="I228" s="39"/>
      <c r="J228" s="39"/>
      <c r="K228" s="36"/>
      <c r="L228" s="39"/>
      <c r="M228" s="8" t="str">
        <f>IF(ISBLANK(K228),"",VLOOKUP(K228,références!$A$18:$B$30,2,FALSE)*'enregistrement '!L228)</f>
        <v/>
      </c>
      <c r="N228" s="48"/>
      <c r="O228" s="74"/>
      <c r="P228" s="80"/>
      <c r="Q228" s="39"/>
      <c r="R228" s="39"/>
      <c r="S228" s="39"/>
      <c r="T228" s="39"/>
      <c r="U228" s="8">
        <f>IF(ISBLANK(R228),0,S228*VLOOKUP(R228,références!$A$2:$D$14,2,FALSE))</f>
        <v>0</v>
      </c>
      <c r="V228" s="8">
        <f>IF(ISBLANK(T228),0,IF(MONTH(T228)&lt;7,VLOOKUP(R228,références!$A$2:$D$14,3,FALSE),VLOOKUP(R228,références!$A$2:$D$14,4,FALSE)))</f>
        <v>0</v>
      </c>
      <c r="W228" s="56"/>
      <c r="X228" s="74"/>
      <c r="Y228" s="71"/>
    </row>
    <row r="229" spans="1:25" ht="39.9" customHeight="1" thickBot="1" x14ac:dyDescent="0.3">
      <c r="A229" s="72"/>
      <c r="B229" s="72"/>
      <c r="C229" s="75"/>
      <c r="D229" s="72"/>
      <c r="E229" s="75"/>
      <c r="F229" s="41"/>
      <c r="G229" s="35"/>
      <c r="H229" s="72"/>
      <c r="I229" s="35"/>
      <c r="J229" s="35"/>
      <c r="K229" s="36"/>
      <c r="L229" s="35"/>
      <c r="M229" s="8" t="str">
        <f>IF(ISBLANK(K229),"",VLOOKUP(K229,références!$A$18:$B$30,2,FALSE)*'enregistrement '!L229)</f>
        <v/>
      </c>
      <c r="N229" s="42"/>
      <c r="O229" s="72"/>
      <c r="P229" s="78"/>
      <c r="Q229" s="35"/>
      <c r="R229" s="35"/>
      <c r="S229" s="35"/>
      <c r="T229" s="35"/>
      <c r="U229" s="8">
        <f>IF(ISBLANK(R229),0,S229*VLOOKUP(R229,références!$A$2:$D$14,2,FALSE))</f>
        <v>0</v>
      </c>
      <c r="V229" s="8">
        <f>IF(ISBLANK(T229),0,IF(MONTH(T229)&lt;7,VLOOKUP(R229,références!$A$2:$D$14,3,FALSE),VLOOKUP(R229,références!$A$2:$D$14,4,FALSE)))</f>
        <v>0</v>
      </c>
      <c r="W229" s="54">
        <f>U229*V229+U230*V230+U231*V231+U232*V232</f>
        <v>0</v>
      </c>
      <c r="X229" s="72"/>
      <c r="Y229" s="69"/>
    </row>
    <row r="230" spans="1:25" ht="39.9" customHeight="1" thickBot="1" x14ac:dyDescent="0.3">
      <c r="A230" s="73"/>
      <c r="B230" s="73"/>
      <c r="C230" s="76"/>
      <c r="D230" s="73"/>
      <c r="E230" s="76"/>
      <c r="F230" s="44"/>
      <c r="G230" s="38"/>
      <c r="H230" s="73"/>
      <c r="I230" s="38"/>
      <c r="J230" s="38"/>
      <c r="K230" s="36"/>
      <c r="L230" s="38"/>
      <c r="M230" s="8" t="str">
        <f>IF(ISBLANK(K230),"",VLOOKUP(K230,références!$A$18:$B$30,2,FALSE)*'enregistrement '!L230)</f>
        <v/>
      </c>
      <c r="N230" s="45"/>
      <c r="O230" s="73"/>
      <c r="P230" s="79"/>
      <c r="Q230" s="38"/>
      <c r="R230" s="38"/>
      <c r="S230" s="38"/>
      <c r="T230" s="38"/>
      <c r="U230" s="8">
        <f>IF(ISBLANK(R230),0,S230*VLOOKUP(R230,références!$A$2:$D$14,2,FALSE))</f>
        <v>0</v>
      </c>
      <c r="V230" s="8">
        <f>IF(ISBLANK(T230),0,IF(MONTH(T230)&lt;7,VLOOKUP(R230,références!$A$2:$D$14,3,FALSE),VLOOKUP(R230,références!$A$2:$D$14,4,FALSE)))</f>
        <v>0</v>
      </c>
      <c r="W230" s="55"/>
      <c r="X230" s="73"/>
      <c r="Y230" s="70"/>
    </row>
    <row r="231" spans="1:25" ht="39.9" customHeight="1" thickBot="1" x14ac:dyDescent="0.3">
      <c r="A231" s="73"/>
      <c r="B231" s="73"/>
      <c r="C231" s="76"/>
      <c r="D231" s="73"/>
      <c r="E231" s="76"/>
      <c r="F231" s="44"/>
      <c r="G231" s="38"/>
      <c r="H231" s="73"/>
      <c r="I231" s="38"/>
      <c r="J231" s="38"/>
      <c r="K231" s="36"/>
      <c r="L231" s="38"/>
      <c r="M231" s="8" t="str">
        <f>IF(ISBLANK(K231),"",VLOOKUP(K231,références!$A$18:$B$30,2,FALSE)*'enregistrement '!L231)</f>
        <v/>
      </c>
      <c r="N231" s="45"/>
      <c r="O231" s="73"/>
      <c r="P231" s="79"/>
      <c r="Q231" s="38"/>
      <c r="R231" s="38"/>
      <c r="S231" s="38"/>
      <c r="T231" s="38"/>
      <c r="U231" s="8">
        <f>IF(ISBLANK(R231),0,S231*VLOOKUP(R231,références!$A$2:$D$14,2,FALSE))</f>
        <v>0</v>
      </c>
      <c r="V231" s="8">
        <f>IF(ISBLANK(T231),0,IF(MONTH(T231)&lt;7,VLOOKUP(R231,références!$A$2:$D$14,3,FALSE),VLOOKUP(R231,références!$A$2:$D$14,4,FALSE)))</f>
        <v>0</v>
      </c>
      <c r="W231" s="55"/>
      <c r="X231" s="73"/>
      <c r="Y231" s="70"/>
    </row>
    <row r="232" spans="1:25" ht="39.9" customHeight="1" thickBot="1" x14ac:dyDescent="0.3">
      <c r="A232" s="74"/>
      <c r="B232" s="74"/>
      <c r="C232" s="77"/>
      <c r="D232" s="74"/>
      <c r="E232" s="77"/>
      <c r="F232" s="47"/>
      <c r="G232" s="39"/>
      <c r="H232" s="74"/>
      <c r="I232" s="39"/>
      <c r="J232" s="39"/>
      <c r="K232" s="36"/>
      <c r="L232" s="39"/>
      <c r="M232" s="8" t="str">
        <f>IF(ISBLANK(K232),"",VLOOKUP(K232,références!$A$18:$B$30,2,FALSE)*'enregistrement '!L232)</f>
        <v/>
      </c>
      <c r="N232" s="48"/>
      <c r="O232" s="74"/>
      <c r="P232" s="80"/>
      <c r="Q232" s="39"/>
      <c r="R232" s="39"/>
      <c r="S232" s="39"/>
      <c r="T232" s="39"/>
      <c r="U232" s="8">
        <f>IF(ISBLANK(R232),0,S232*VLOOKUP(R232,références!$A$2:$D$14,2,FALSE))</f>
        <v>0</v>
      </c>
      <c r="V232" s="8">
        <f>IF(ISBLANK(T232),0,IF(MONTH(T232)&lt;7,VLOOKUP(R232,références!$A$2:$D$14,3,FALSE),VLOOKUP(R232,références!$A$2:$D$14,4,FALSE)))</f>
        <v>0</v>
      </c>
      <c r="W232" s="56"/>
      <c r="X232" s="74"/>
      <c r="Y232" s="71"/>
    </row>
    <row r="233" spans="1:25" ht="39.9" customHeight="1" thickBot="1" x14ac:dyDescent="0.3">
      <c r="A233" s="72"/>
      <c r="B233" s="72"/>
      <c r="C233" s="75"/>
      <c r="D233" s="72"/>
      <c r="E233" s="75"/>
      <c r="F233" s="41"/>
      <c r="G233" s="35"/>
      <c r="H233" s="72"/>
      <c r="I233" s="35"/>
      <c r="J233" s="35"/>
      <c r="K233" s="36"/>
      <c r="L233" s="35"/>
      <c r="M233" s="8" t="str">
        <f>IF(ISBLANK(K233),"",VLOOKUP(K233,références!$A$18:$B$30,2,FALSE)*'enregistrement '!L233)</f>
        <v/>
      </c>
      <c r="N233" s="42"/>
      <c r="O233" s="72"/>
      <c r="P233" s="78"/>
      <c r="Q233" s="35"/>
      <c r="R233" s="35"/>
      <c r="S233" s="35"/>
      <c r="T233" s="35"/>
      <c r="U233" s="8">
        <f>IF(ISBLANK(R233),0,S233*VLOOKUP(R233,références!$A$2:$D$14,2,FALSE))</f>
        <v>0</v>
      </c>
      <c r="V233" s="8">
        <f>IF(ISBLANK(T233),0,IF(MONTH(T233)&lt;7,VLOOKUP(R233,références!$A$2:$D$14,3,FALSE),VLOOKUP(R233,références!$A$2:$D$14,4,FALSE)))</f>
        <v>0</v>
      </c>
      <c r="W233" s="54">
        <f>U233*V233+U234*V234+U235*V235+U236*V236</f>
        <v>0</v>
      </c>
      <c r="X233" s="72"/>
      <c r="Y233" s="69"/>
    </row>
    <row r="234" spans="1:25" ht="39.9" customHeight="1" thickBot="1" x14ac:dyDescent="0.3">
      <c r="A234" s="73"/>
      <c r="B234" s="73"/>
      <c r="C234" s="76"/>
      <c r="D234" s="73"/>
      <c r="E234" s="76"/>
      <c r="F234" s="44"/>
      <c r="G234" s="38"/>
      <c r="H234" s="73"/>
      <c r="I234" s="38"/>
      <c r="J234" s="38"/>
      <c r="K234" s="36"/>
      <c r="L234" s="38"/>
      <c r="M234" s="8" t="str">
        <f>IF(ISBLANK(K234),"",VLOOKUP(K234,références!$A$18:$B$30,2,FALSE)*'enregistrement '!L234)</f>
        <v/>
      </c>
      <c r="N234" s="45"/>
      <c r="O234" s="73"/>
      <c r="P234" s="79"/>
      <c r="Q234" s="38"/>
      <c r="R234" s="38"/>
      <c r="S234" s="38"/>
      <c r="T234" s="38"/>
      <c r="U234" s="8">
        <f>IF(ISBLANK(R234),0,S234*VLOOKUP(R234,références!$A$2:$D$14,2,FALSE))</f>
        <v>0</v>
      </c>
      <c r="V234" s="8">
        <f>IF(ISBLANK(T234),0,IF(MONTH(T234)&lt;7,VLOOKUP(R234,références!$A$2:$D$14,3,FALSE),VLOOKUP(R234,références!$A$2:$D$14,4,FALSE)))</f>
        <v>0</v>
      </c>
      <c r="W234" s="55"/>
      <c r="X234" s="73"/>
      <c r="Y234" s="70"/>
    </row>
    <row r="235" spans="1:25" ht="39.9" customHeight="1" thickBot="1" x14ac:dyDescent="0.3">
      <c r="A235" s="73"/>
      <c r="B235" s="73"/>
      <c r="C235" s="76"/>
      <c r="D235" s="73"/>
      <c r="E235" s="76"/>
      <c r="F235" s="44"/>
      <c r="G235" s="38"/>
      <c r="H235" s="73"/>
      <c r="I235" s="38"/>
      <c r="J235" s="38"/>
      <c r="K235" s="36"/>
      <c r="L235" s="38"/>
      <c r="M235" s="8" t="str">
        <f>IF(ISBLANK(K235),"",VLOOKUP(K235,références!$A$18:$B$30,2,FALSE)*'enregistrement '!L235)</f>
        <v/>
      </c>
      <c r="N235" s="45"/>
      <c r="O235" s="73"/>
      <c r="P235" s="79"/>
      <c r="Q235" s="38"/>
      <c r="R235" s="38"/>
      <c r="S235" s="38"/>
      <c r="T235" s="38"/>
      <c r="U235" s="8">
        <f>IF(ISBLANK(R235),0,S235*VLOOKUP(R235,références!$A$2:$D$14,2,FALSE))</f>
        <v>0</v>
      </c>
      <c r="V235" s="8">
        <f>IF(ISBLANK(T235),0,IF(MONTH(T235)&lt;7,VLOOKUP(R235,références!$A$2:$D$14,3,FALSE),VLOOKUP(R235,références!$A$2:$D$14,4,FALSE)))</f>
        <v>0</v>
      </c>
      <c r="W235" s="55"/>
      <c r="X235" s="73"/>
      <c r="Y235" s="70"/>
    </row>
    <row r="236" spans="1:25" ht="39.9" customHeight="1" thickBot="1" x14ac:dyDescent="0.3">
      <c r="A236" s="74"/>
      <c r="B236" s="74"/>
      <c r="C236" s="77"/>
      <c r="D236" s="74"/>
      <c r="E236" s="77"/>
      <c r="F236" s="47"/>
      <c r="G236" s="39"/>
      <c r="H236" s="74"/>
      <c r="I236" s="39"/>
      <c r="J236" s="39"/>
      <c r="K236" s="36"/>
      <c r="L236" s="39"/>
      <c r="M236" s="8" t="str">
        <f>IF(ISBLANK(K236),"",VLOOKUP(K236,références!$A$18:$B$30,2,FALSE)*'enregistrement '!L236)</f>
        <v/>
      </c>
      <c r="N236" s="48"/>
      <c r="O236" s="74"/>
      <c r="P236" s="80"/>
      <c r="Q236" s="39"/>
      <c r="R236" s="39"/>
      <c r="S236" s="39"/>
      <c r="T236" s="39"/>
      <c r="U236" s="8">
        <f>IF(ISBLANK(R236),0,S236*VLOOKUP(R236,références!$A$2:$D$14,2,FALSE))</f>
        <v>0</v>
      </c>
      <c r="V236" s="8">
        <f>IF(ISBLANK(T236),0,IF(MONTH(T236)&lt;7,VLOOKUP(R236,références!$A$2:$D$14,3,FALSE),VLOOKUP(R236,références!$A$2:$D$14,4,FALSE)))</f>
        <v>0</v>
      </c>
      <c r="W236" s="56"/>
      <c r="X236" s="74"/>
      <c r="Y236" s="71"/>
    </row>
  </sheetData>
  <sheetProtection sheet="1" objects="1" scenarios="1"/>
  <mergeCells count="642">
    <mergeCell ref="X11:Y11"/>
    <mergeCell ref="I10:M10"/>
    <mergeCell ref="E7:L7"/>
    <mergeCell ref="S10:X10"/>
    <mergeCell ref="A8:Z8"/>
    <mergeCell ref="A29:A32"/>
    <mergeCell ref="H11:N11"/>
    <mergeCell ref="A11:E11"/>
    <mergeCell ref="E13:E16"/>
    <mergeCell ref="X13:X16"/>
    <mergeCell ref="Y13:Y16"/>
    <mergeCell ref="X17:X20"/>
    <mergeCell ref="Y17:Y20"/>
    <mergeCell ref="E21:E24"/>
    <mergeCell ref="H21:H24"/>
    <mergeCell ref="O21:O24"/>
    <mergeCell ref="P21:P24"/>
    <mergeCell ref="X21:X24"/>
    <mergeCell ref="Y21:Y24"/>
    <mergeCell ref="A25:A28"/>
    <mergeCell ref="B25:B28"/>
    <mergeCell ref="C25:C28"/>
    <mergeCell ref="D25:D28"/>
    <mergeCell ref="A7:D7"/>
    <mergeCell ref="C13:C16"/>
    <mergeCell ref="A21:A24"/>
    <mergeCell ref="B21:B24"/>
    <mergeCell ref="C21:C24"/>
    <mergeCell ref="D21:D24"/>
    <mergeCell ref="P13:P16"/>
    <mergeCell ref="O13:O16"/>
    <mergeCell ref="A17:A20"/>
    <mergeCell ref="B17:B20"/>
    <mergeCell ref="C17:C20"/>
    <mergeCell ref="D17:D20"/>
    <mergeCell ref="E17:E20"/>
    <mergeCell ref="H17:H20"/>
    <mergeCell ref="O17:O20"/>
    <mergeCell ref="P17:P20"/>
    <mergeCell ref="A6:V6"/>
    <mergeCell ref="H13:H16"/>
    <mergeCell ref="A169:A172"/>
    <mergeCell ref="B169:B172"/>
    <mergeCell ref="C169:C172"/>
    <mergeCell ref="D169:D172"/>
    <mergeCell ref="A153:A156"/>
    <mergeCell ref="B153:B156"/>
    <mergeCell ref="C153:C156"/>
    <mergeCell ref="D153:D156"/>
    <mergeCell ref="A161:A164"/>
    <mergeCell ref="B161:B164"/>
    <mergeCell ref="C161:C164"/>
    <mergeCell ref="D161:D164"/>
    <mergeCell ref="A129:A132"/>
    <mergeCell ref="B129:B132"/>
    <mergeCell ref="C129:C132"/>
    <mergeCell ref="D129:D132"/>
    <mergeCell ref="A137:A140"/>
    <mergeCell ref="B137:B140"/>
    <mergeCell ref="C137:C140"/>
    <mergeCell ref="D137:D140"/>
    <mergeCell ref="A113:A116"/>
    <mergeCell ref="B113:B116"/>
    <mergeCell ref="X25:X28"/>
    <mergeCell ref="Y25:Y28"/>
    <mergeCell ref="B29:B32"/>
    <mergeCell ref="C29:C32"/>
    <mergeCell ref="D29:D32"/>
    <mergeCell ref="E29:E32"/>
    <mergeCell ref="H29:H32"/>
    <mergeCell ref="O29:O32"/>
    <mergeCell ref="P29:P32"/>
    <mergeCell ref="X29:X32"/>
    <mergeCell ref="Y29:Y32"/>
    <mergeCell ref="Y33:Y36"/>
    <mergeCell ref="A37:A40"/>
    <mergeCell ref="B37:B40"/>
    <mergeCell ref="C37:C40"/>
    <mergeCell ref="D37:D40"/>
    <mergeCell ref="E37:E40"/>
    <mergeCell ref="H37:H40"/>
    <mergeCell ref="O37:O40"/>
    <mergeCell ref="P37:P40"/>
    <mergeCell ref="X37:X40"/>
    <mergeCell ref="Y37:Y40"/>
    <mergeCell ref="A33:A36"/>
    <mergeCell ref="B33:B36"/>
    <mergeCell ref="C33:C36"/>
    <mergeCell ref="D33:D36"/>
    <mergeCell ref="E33:E36"/>
    <mergeCell ref="H33:H36"/>
    <mergeCell ref="O33:O36"/>
    <mergeCell ref="P33:P36"/>
    <mergeCell ref="X33:X36"/>
    <mergeCell ref="P45:P48"/>
    <mergeCell ref="X45:X48"/>
    <mergeCell ref="Y45:Y48"/>
    <mergeCell ref="A41:A44"/>
    <mergeCell ref="B41:B44"/>
    <mergeCell ref="C41:C44"/>
    <mergeCell ref="D41:D44"/>
    <mergeCell ref="E41:E44"/>
    <mergeCell ref="H41:H44"/>
    <mergeCell ref="O41:O44"/>
    <mergeCell ref="P41:P44"/>
    <mergeCell ref="X41:X44"/>
    <mergeCell ref="Y49:Y52"/>
    <mergeCell ref="A53:A56"/>
    <mergeCell ref="B53:B56"/>
    <mergeCell ref="C53:C56"/>
    <mergeCell ref="D53:D56"/>
    <mergeCell ref="E53:E56"/>
    <mergeCell ref="H53:H56"/>
    <mergeCell ref="O53:O56"/>
    <mergeCell ref="P53:P56"/>
    <mergeCell ref="X53:X56"/>
    <mergeCell ref="Y53:Y56"/>
    <mergeCell ref="A49:A52"/>
    <mergeCell ref="B49:B52"/>
    <mergeCell ref="C49:C52"/>
    <mergeCell ref="D49:D52"/>
    <mergeCell ref="E49:E52"/>
    <mergeCell ref="H49:H52"/>
    <mergeCell ref="O49:O52"/>
    <mergeCell ref="P49:P52"/>
    <mergeCell ref="X49:X52"/>
    <mergeCell ref="W49:W52"/>
    <mergeCell ref="W53:W56"/>
    <mergeCell ref="Y57:Y60"/>
    <mergeCell ref="A61:A64"/>
    <mergeCell ref="B61:B64"/>
    <mergeCell ref="C61:C64"/>
    <mergeCell ref="D61:D64"/>
    <mergeCell ref="E61:E64"/>
    <mergeCell ref="H61:H64"/>
    <mergeCell ref="O61:O64"/>
    <mergeCell ref="P61:P64"/>
    <mergeCell ref="X61:X64"/>
    <mergeCell ref="Y61:Y64"/>
    <mergeCell ref="A57:A60"/>
    <mergeCell ref="B57:B60"/>
    <mergeCell ref="C57:C60"/>
    <mergeCell ref="D57:D60"/>
    <mergeCell ref="E57:E60"/>
    <mergeCell ref="H57:H60"/>
    <mergeCell ref="O57:O60"/>
    <mergeCell ref="P57:P60"/>
    <mergeCell ref="X57:X60"/>
    <mergeCell ref="W57:W60"/>
    <mergeCell ref="W61:W64"/>
    <mergeCell ref="Y65:Y68"/>
    <mergeCell ref="A69:A72"/>
    <mergeCell ref="B69:B72"/>
    <mergeCell ref="C69:C72"/>
    <mergeCell ref="D69:D72"/>
    <mergeCell ref="E69:E72"/>
    <mergeCell ref="H69:H72"/>
    <mergeCell ref="O69:O72"/>
    <mergeCell ref="P69:P72"/>
    <mergeCell ref="X69:X72"/>
    <mergeCell ref="Y69:Y72"/>
    <mergeCell ref="A65:A68"/>
    <mergeCell ref="B65:B68"/>
    <mergeCell ref="C65:C68"/>
    <mergeCell ref="D65:D68"/>
    <mergeCell ref="E65:E68"/>
    <mergeCell ref="H65:H68"/>
    <mergeCell ref="O65:O68"/>
    <mergeCell ref="P65:P68"/>
    <mergeCell ref="X65:X68"/>
    <mergeCell ref="W65:W68"/>
    <mergeCell ref="W69:W72"/>
    <mergeCell ref="Y73:Y76"/>
    <mergeCell ref="A77:A80"/>
    <mergeCell ref="B77:B80"/>
    <mergeCell ref="C77:C80"/>
    <mergeCell ref="D77:D80"/>
    <mergeCell ref="E77:E80"/>
    <mergeCell ref="H77:H80"/>
    <mergeCell ref="O77:O80"/>
    <mergeCell ref="P77:P80"/>
    <mergeCell ref="X77:X80"/>
    <mergeCell ref="Y77:Y80"/>
    <mergeCell ref="A73:A76"/>
    <mergeCell ref="B73:B76"/>
    <mergeCell ref="C73:C76"/>
    <mergeCell ref="D73:D76"/>
    <mergeCell ref="E73:E76"/>
    <mergeCell ref="H73:H76"/>
    <mergeCell ref="O73:O76"/>
    <mergeCell ref="P73:P76"/>
    <mergeCell ref="X73:X76"/>
    <mergeCell ref="W73:W76"/>
    <mergeCell ref="W77:W80"/>
    <mergeCell ref="Y81:Y84"/>
    <mergeCell ref="A85:A88"/>
    <mergeCell ref="B85:B88"/>
    <mergeCell ref="C85:C88"/>
    <mergeCell ref="D85:D88"/>
    <mergeCell ref="E85:E88"/>
    <mergeCell ref="H85:H88"/>
    <mergeCell ref="O85:O88"/>
    <mergeCell ref="P85:P88"/>
    <mergeCell ref="X85:X88"/>
    <mergeCell ref="Y85:Y88"/>
    <mergeCell ref="A81:A84"/>
    <mergeCell ref="B81:B84"/>
    <mergeCell ref="C81:C84"/>
    <mergeCell ref="D81:D84"/>
    <mergeCell ref="E81:E84"/>
    <mergeCell ref="H81:H84"/>
    <mergeCell ref="O81:O84"/>
    <mergeCell ref="P81:P84"/>
    <mergeCell ref="X81:X84"/>
    <mergeCell ref="W81:W84"/>
    <mergeCell ref="W85:W88"/>
    <mergeCell ref="H89:H92"/>
    <mergeCell ref="O89:O92"/>
    <mergeCell ref="P89:P92"/>
    <mergeCell ref="X89:X92"/>
    <mergeCell ref="Y89:Y92"/>
    <mergeCell ref="A93:A96"/>
    <mergeCell ref="B93:B96"/>
    <mergeCell ref="C93:C96"/>
    <mergeCell ref="D93:D96"/>
    <mergeCell ref="E93:E96"/>
    <mergeCell ref="H93:H96"/>
    <mergeCell ref="O93:O96"/>
    <mergeCell ref="P93:P96"/>
    <mergeCell ref="X93:X96"/>
    <mergeCell ref="Y93:Y96"/>
    <mergeCell ref="A89:A92"/>
    <mergeCell ref="B89:B92"/>
    <mergeCell ref="C89:C92"/>
    <mergeCell ref="D89:D92"/>
    <mergeCell ref="W89:W92"/>
    <mergeCell ref="W93:W96"/>
    <mergeCell ref="E89:E92"/>
    <mergeCell ref="C97:C100"/>
    <mergeCell ref="D97:D100"/>
    <mergeCell ref="E97:E100"/>
    <mergeCell ref="H97:H100"/>
    <mergeCell ref="O97:O100"/>
    <mergeCell ref="P97:P100"/>
    <mergeCell ref="X97:X100"/>
    <mergeCell ref="Y97:Y100"/>
    <mergeCell ref="A101:A104"/>
    <mergeCell ref="B101:B104"/>
    <mergeCell ref="C101:C104"/>
    <mergeCell ref="D101:D104"/>
    <mergeCell ref="E101:E104"/>
    <mergeCell ref="H101:H104"/>
    <mergeCell ref="O101:O104"/>
    <mergeCell ref="P101:P104"/>
    <mergeCell ref="X101:X104"/>
    <mergeCell ref="Y101:Y104"/>
    <mergeCell ref="A97:A100"/>
    <mergeCell ref="B97:B100"/>
    <mergeCell ref="W97:W100"/>
    <mergeCell ref="W101:W104"/>
    <mergeCell ref="Y105:Y108"/>
    <mergeCell ref="A109:A112"/>
    <mergeCell ref="B109:B112"/>
    <mergeCell ref="C109:C112"/>
    <mergeCell ref="D109:D112"/>
    <mergeCell ref="E109:E112"/>
    <mergeCell ref="H109:H112"/>
    <mergeCell ref="O109:O112"/>
    <mergeCell ref="P109:P112"/>
    <mergeCell ref="X109:X112"/>
    <mergeCell ref="Y109:Y112"/>
    <mergeCell ref="A105:A108"/>
    <mergeCell ref="B105:B108"/>
    <mergeCell ref="C105:C108"/>
    <mergeCell ref="D105:D108"/>
    <mergeCell ref="E105:E108"/>
    <mergeCell ref="H105:H108"/>
    <mergeCell ref="O105:O108"/>
    <mergeCell ref="P105:P108"/>
    <mergeCell ref="X105:X108"/>
    <mergeCell ref="W105:W108"/>
    <mergeCell ref="W109:W112"/>
    <mergeCell ref="H113:H116"/>
    <mergeCell ref="O113:O116"/>
    <mergeCell ref="P113:P116"/>
    <mergeCell ref="X113:X116"/>
    <mergeCell ref="Y113:Y116"/>
    <mergeCell ref="A117:A120"/>
    <mergeCell ref="B117:B120"/>
    <mergeCell ref="C117:C120"/>
    <mergeCell ref="D117:D120"/>
    <mergeCell ref="E117:E120"/>
    <mergeCell ref="H117:H120"/>
    <mergeCell ref="O117:O120"/>
    <mergeCell ref="P117:P120"/>
    <mergeCell ref="X117:X120"/>
    <mergeCell ref="Y117:Y120"/>
    <mergeCell ref="C113:C116"/>
    <mergeCell ref="D113:D116"/>
    <mergeCell ref="W113:W116"/>
    <mergeCell ref="W117:W120"/>
    <mergeCell ref="E113:E116"/>
    <mergeCell ref="H121:H124"/>
    <mergeCell ref="O121:O124"/>
    <mergeCell ref="P121:P124"/>
    <mergeCell ref="X121:X124"/>
    <mergeCell ref="Y121:Y124"/>
    <mergeCell ref="A125:A128"/>
    <mergeCell ref="B125:B128"/>
    <mergeCell ref="C125:C128"/>
    <mergeCell ref="D125:D128"/>
    <mergeCell ref="E125:E128"/>
    <mergeCell ref="H125:H128"/>
    <mergeCell ref="O125:O128"/>
    <mergeCell ref="P125:P128"/>
    <mergeCell ref="X125:X128"/>
    <mergeCell ref="Y125:Y128"/>
    <mergeCell ref="A121:A124"/>
    <mergeCell ref="B121:B124"/>
    <mergeCell ref="C121:C124"/>
    <mergeCell ref="D121:D124"/>
    <mergeCell ref="W121:W124"/>
    <mergeCell ref="W125:W128"/>
    <mergeCell ref="E121:E124"/>
    <mergeCell ref="H129:H132"/>
    <mergeCell ref="O129:O132"/>
    <mergeCell ref="P129:P132"/>
    <mergeCell ref="X129:X132"/>
    <mergeCell ref="Y129:Y132"/>
    <mergeCell ref="A133:A136"/>
    <mergeCell ref="B133:B136"/>
    <mergeCell ref="C133:C136"/>
    <mergeCell ref="D133:D136"/>
    <mergeCell ref="E133:E136"/>
    <mergeCell ref="H133:H136"/>
    <mergeCell ref="O133:O136"/>
    <mergeCell ref="P133:P136"/>
    <mergeCell ref="X133:X136"/>
    <mergeCell ref="Y133:Y136"/>
    <mergeCell ref="W129:W132"/>
    <mergeCell ref="W133:W136"/>
    <mergeCell ref="E129:E132"/>
    <mergeCell ref="H137:H140"/>
    <mergeCell ref="O137:O140"/>
    <mergeCell ref="P137:P140"/>
    <mergeCell ref="X137:X140"/>
    <mergeCell ref="Y137:Y140"/>
    <mergeCell ref="A141:A144"/>
    <mergeCell ref="B141:B144"/>
    <mergeCell ref="C141:C144"/>
    <mergeCell ref="D141:D144"/>
    <mergeCell ref="E141:E144"/>
    <mergeCell ref="H141:H144"/>
    <mergeCell ref="O141:O144"/>
    <mergeCell ref="P141:P144"/>
    <mergeCell ref="X141:X144"/>
    <mergeCell ref="Y141:Y144"/>
    <mergeCell ref="E137:E140"/>
    <mergeCell ref="W137:W140"/>
    <mergeCell ref="W141:W144"/>
    <mergeCell ref="Y145:Y148"/>
    <mergeCell ref="A149:A152"/>
    <mergeCell ref="B149:B152"/>
    <mergeCell ref="C149:C152"/>
    <mergeCell ref="D149:D152"/>
    <mergeCell ref="E149:E152"/>
    <mergeCell ref="H149:H152"/>
    <mergeCell ref="O149:O152"/>
    <mergeCell ref="P149:P152"/>
    <mergeCell ref="X149:X152"/>
    <mergeCell ref="Y149:Y152"/>
    <mergeCell ref="A145:A148"/>
    <mergeCell ref="B145:B148"/>
    <mergeCell ref="C145:C148"/>
    <mergeCell ref="D145:D148"/>
    <mergeCell ref="E145:E148"/>
    <mergeCell ref="H145:H148"/>
    <mergeCell ref="O145:O148"/>
    <mergeCell ref="P145:P148"/>
    <mergeCell ref="X145:X148"/>
    <mergeCell ref="W145:W148"/>
    <mergeCell ref="W149:W152"/>
    <mergeCell ref="H153:H156"/>
    <mergeCell ref="O153:O156"/>
    <mergeCell ref="P153:P156"/>
    <mergeCell ref="X153:X156"/>
    <mergeCell ref="Y153:Y156"/>
    <mergeCell ref="A157:A160"/>
    <mergeCell ref="B157:B160"/>
    <mergeCell ref="C157:C160"/>
    <mergeCell ref="D157:D160"/>
    <mergeCell ref="E157:E160"/>
    <mergeCell ref="H157:H160"/>
    <mergeCell ref="O157:O160"/>
    <mergeCell ref="P157:P160"/>
    <mergeCell ref="X157:X160"/>
    <mergeCell ref="Y157:Y160"/>
    <mergeCell ref="E153:E156"/>
    <mergeCell ref="W153:W156"/>
    <mergeCell ref="W157:W160"/>
    <mergeCell ref="H161:H164"/>
    <mergeCell ref="O161:O164"/>
    <mergeCell ref="P161:P164"/>
    <mergeCell ref="X161:X164"/>
    <mergeCell ref="Y161:Y164"/>
    <mergeCell ref="A165:A168"/>
    <mergeCell ref="B165:B168"/>
    <mergeCell ref="C165:C168"/>
    <mergeCell ref="D165:D168"/>
    <mergeCell ref="E165:E168"/>
    <mergeCell ref="H165:H168"/>
    <mergeCell ref="O165:O168"/>
    <mergeCell ref="P165:P168"/>
    <mergeCell ref="X165:X168"/>
    <mergeCell ref="Y165:Y168"/>
    <mergeCell ref="E161:E164"/>
    <mergeCell ref="W161:W164"/>
    <mergeCell ref="W165:W168"/>
    <mergeCell ref="H169:H172"/>
    <mergeCell ref="O169:O172"/>
    <mergeCell ref="P169:P172"/>
    <mergeCell ref="X169:X172"/>
    <mergeCell ref="Y169:Y172"/>
    <mergeCell ref="A173:A176"/>
    <mergeCell ref="B173:B176"/>
    <mergeCell ref="C173:C176"/>
    <mergeCell ref="D173:D176"/>
    <mergeCell ref="E173:E176"/>
    <mergeCell ref="H173:H176"/>
    <mergeCell ref="O173:O176"/>
    <mergeCell ref="P173:P176"/>
    <mergeCell ref="X173:X176"/>
    <mergeCell ref="Y173:Y176"/>
    <mergeCell ref="E169:E172"/>
    <mergeCell ref="W169:W172"/>
    <mergeCell ref="W173:W176"/>
    <mergeCell ref="Y177:Y180"/>
    <mergeCell ref="A181:A184"/>
    <mergeCell ref="B181:B184"/>
    <mergeCell ref="C181:C184"/>
    <mergeCell ref="D181:D184"/>
    <mergeCell ref="E181:E184"/>
    <mergeCell ref="H181:H184"/>
    <mergeCell ref="O181:O184"/>
    <mergeCell ref="P181:P184"/>
    <mergeCell ref="X181:X184"/>
    <mergeCell ref="Y181:Y184"/>
    <mergeCell ref="A177:A180"/>
    <mergeCell ref="B177:B180"/>
    <mergeCell ref="C177:C180"/>
    <mergeCell ref="D177:D180"/>
    <mergeCell ref="E177:E180"/>
    <mergeCell ref="H177:H180"/>
    <mergeCell ref="O177:O180"/>
    <mergeCell ref="P177:P180"/>
    <mergeCell ref="X177:X180"/>
    <mergeCell ref="W177:W180"/>
    <mergeCell ref="W181:W184"/>
    <mergeCell ref="Y185:Y188"/>
    <mergeCell ref="A189:A192"/>
    <mergeCell ref="B189:B192"/>
    <mergeCell ref="C189:C192"/>
    <mergeCell ref="D189:D192"/>
    <mergeCell ref="E189:E192"/>
    <mergeCell ref="H189:H192"/>
    <mergeCell ref="O189:O192"/>
    <mergeCell ref="P189:P192"/>
    <mergeCell ref="X189:X192"/>
    <mergeCell ref="Y189:Y192"/>
    <mergeCell ref="A185:A188"/>
    <mergeCell ref="B185:B188"/>
    <mergeCell ref="C185:C188"/>
    <mergeCell ref="D185:D188"/>
    <mergeCell ref="E185:E188"/>
    <mergeCell ref="H185:H188"/>
    <mergeCell ref="O185:O188"/>
    <mergeCell ref="P185:P188"/>
    <mergeCell ref="X185:X188"/>
    <mergeCell ref="W185:W188"/>
    <mergeCell ref="W189:W192"/>
    <mergeCell ref="Y193:Y196"/>
    <mergeCell ref="A197:A200"/>
    <mergeCell ref="B197:B200"/>
    <mergeCell ref="C197:C200"/>
    <mergeCell ref="D197:D200"/>
    <mergeCell ref="E197:E200"/>
    <mergeCell ref="H197:H200"/>
    <mergeCell ref="O197:O200"/>
    <mergeCell ref="P197:P200"/>
    <mergeCell ref="X197:X200"/>
    <mergeCell ref="Y197:Y200"/>
    <mergeCell ref="A193:A196"/>
    <mergeCell ref="B193:B196"/>
    <mergeCell ref="C193:C196"/>
    <mergeCell ref="D193:D196"/>
    <mergeCell ref="E193:E196"/>
    <mergeCell ref="H193:H196"/>
    <mergeCell ref="O193:O196"/>
    <mergeCell ref="P193:P196"/>
    <mergeCell ref="X193:X196"/>
    <mergeCell ref="W193:W196"/>
    <mergeCell ref="W197:W200"/>
    <mergeCell ref="Y201:Y204"/>
    <mergeCell ref="A205:A208"/>
    <mergeCell ref="B205:B208"/>
    <mergeCell ref="C205:C208"/>
    <mergeCell ref="D205:D208"/>
    <mergeCell ref="E205:E208"/>
    <mergeCell ref="H205:H208"/>
    <mergeCell ref="O205:O208"/>
    <mergeCell ref="P205:P208"/>
    <mergeCell ref="X205:X208"/>
    <mergeCell ref="Y205:Y208"/>
    <mergeCell ref="A201:A204"/>
    <mergeCell ref="B201:B204"/>
    <mergeCell ref="C201:C204"/>
    <mergeCell ref="D201:D204"/>
    <mergeCell ref="E201:E204"/>
    <mergeCell ref="H201:H204"/>
    <mergeCell ref="O201:O204"/>
    <mergeCell ref="P201:P204"/>
    <mergeCell ref="X201:X204"/>
    <mergeCell ref="W201:W204"/>
    <mergeCell ref="W205:W208"/>
    <mergeCell ref="Y209:Y212"/>
    <mergeCell ref="A213:A216"/>
    <mergeCell ref="B213:B216"/>
    <mergeCell ref="C213:C216"/>
    <mergeCell ref="D213:D216"/>
    <mergeCell ref="E213:E216"/>
    <mergeCell ref="H213:H216"/>
    <mergeCell ref="O213:O216"/>
    <mergeCell ref="P213:P216"/>
    <mergeCell ref="X213:X216"/>
    <mergeCell ref="Y213:Y216"/>
    <mergeCell ref="A209:A212"/>
    <mergeCell ref="B209:B212"/>
    <mergeCell ref="C209:C212"/>
    <mergeCell ref="D209:D212"/>
    <mergeCell ref="E209:E212"/>
    <mergeCell ref="H209:H212"/>
    <mergeCell ref="O209:O212"/>
    <mergeCell ref="P209:P212"/>
    <mergeCell ref="X209:X212"/>
    <mergeCell ref="W209:W212"/>
    <mergeCell ref="W213:W216"/>
    <mergeCell ref="Y217:Y220"/>
    <mergeCell ref="A221:A224"/>
    <mergeCell ref="B221:B224"/>
    <mergeCell ref="C221:C224"/>
    <mergeCell ref="D221:D224"/>
    <mergeCell ref="E221:E224"/>
    <mergeCell ref="H221:H224"/>
    <mergeCell ref="O221:O224"/>
    <mergeCell ref="P221:P224"/>
    <mergeCell ref="X221:X224"/>
    <mergeCell ref="Y221:Y224"/>
    <mergeCell ref="A217:A220"/>
    <mergeCell ref="B217:B220"/>
    <mergeCell ref="C217:C220"/>
    <mergeCell ref="D217:D220"/>
    <mergeCell ref="E217:E220"/>
    <mergeCell ref="H217:H220"/>
    <mergeCell ref="O217:O220"/>
    <mergeCell ref="P217:P220"/>
    <mergeCell ref="X217:X220"/>
    <mergeCell ref="W217:W220"/>
    <mergeCell ref="W221:W224"/>
    <mergeCell ref="Y225:Y228"/>
    <mergeCell ref="A229:A232"/>
    <mergeCell ref="B229:B232"/>
    <mergeCell ref="C229:C232"/>
    <mergeCell ref="D229:D232"/>
    <mergeCell ref="E229:E232"/>
    <mergeCell ref="H229:H232"/>
    <mergeCell ref="O229:O232"/>
    <mergeCell ref="P229:P232"/>
    <mergeCell ref="X229:X232"/>
    <mergeCell ref="Y229:Y232"/>
    <mergeCell ref="A225:A228"/>
    <mergeCell ref="B225:B228"/>
    <mergeCell ref="C225:C228"/>
    <mergeCell ref="D225:D228"/>
    <mergeCell ref="E225:E228"/>
    <mergeCell ref="H225:H228"/>
    <mergeCell ref="O225:O228"/>
    <mergeCell ref="P225:P228"/>
    <mergeCell ref="X225:X228"/>
    <mergeCell ref="W225:W228"/>
    <mergeCell ref="W229:W232"/>
    <mergeCell ref="Y233:Y236"/>
    <mergeCell ref="A233:A236"/>
    <mergeCell ref="B233:B236"/>
    <mergeCell ref="C233:C236"/>
    <mergeCell ref="D233:D236"/>
    <mergeCell ref="E233:E236"/>
    <mergeCell ref="H233:H236"/>
    <mergeCell ref="O233:O236"/>
    <mergeCell ref="P233:P236"/>
    <mergeCell ref="X233:X236"/>
    <mergeCell ref="W233:W236"/>
    <mergeCell ref="W33:W36"/>
    <mergeCell ref="W37:W40"/>
    <mergeCell ref="W41:W44"/>
    <mergeCell ref="W45:W48"/>
    <mergeCell ref="A2:Y2"/>
    <mergeCell ref="A1:Y1"/>
    <mergeCell ref="A3:C3"/>
    <mergeCell ref="A4:C4"/>
    <mergeCell ref="F3:G3"/>
    <mergeCell ref="F4:G4"/>
    <mergeCell ref="J3:K3"/>
    <mergeCell ref="J4:K4"/>
    <mergeCell ref="Q3:R3"/>
    <mergeCell ref="Q4:R4"/>
    <mergeCell ref="U3:V3"/>
    <mergeCell ref="U4:V4"/>
    <mergeCell ref="Y41:Y44"/>
    <mergeCell ref="A45:A48"/>
    <mergeCell ref="B45:B48"/>
    <mergeCell ref="C45:C48"/>
    <mergeCell ref="D45:D48"/>
    <mergeCell ref="E45:E48"/>
    <mergeCell ref="H45:H48"/>
    <mergeCell ref="O45:O48"/>
    <mergeCell ref="F11:G11"/>
    <mergeCell ref="G10:H10"/>
    <mergeCell ref="A10:F10"/>
    <mergeCell ref="O10:R10"/>
    <mergeCell ref="W13:W16"/>
    <mergeCell ref="W17:W20"/>
    <mergeCell ref="W21:W24"/>
    <mergeCell ref="W25:W28"/>
    <mergeCell ref="W29:W32"/>
    <mergeCell ref="E25:E28"/>
    <mergeCell ref="H25:H28"/>
    <mergeCell ref="O25:O28"/>
    <mergeCell ref="P25:P28"/>
    <mergeCell ref="O11:W11"/>
    <mergeCell ref="A13:A16"/>
    <mergeCell ref="B13:B16"/>
    <mergeCell ref="D13:D16"/>
  </mergeCells>
  <conditionalFormatting sqref="W13:W236">
    <cfRule type="cellIs" dxfId="1" priority="1" operator="lessThan">
      <formula>31</formula>
    </cfRule>
    <cfRule type="cellIs" dxfId="0" priority="2" operator="greaterThanOrEqual">
      <formula>31</formula>
    </cfRule>
  </conditionalFormatting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13" fitToHeight="2" orientation="landscape" r:id="rId1"/>
  <headerFooter>
    <oddFooter>&amp;CChambre d'agriculture des Vosges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AD1C5E-0392-4C36-960B-312EC6DE614E}">
          <x14:formula1>
            <xm:f>références!$A$3:$A$14</xm:f>
          </x14:formula1>
          <xm:sqref>R13:R1048576</xm:sqref>
        </x14:dataValidation>
        <x14:dataValidation type="list" allowBlank="1" showInputMessage="1" showErrorMessage="1" xr:uid="{8C5BB05F-FAF7-4D38-9FA5-0110AC36D4BF}">
          <x14:formula1>
            <xm:f>références!$A$19:$A$30</xm:f>
          </x14:formula1>
          <xm:sqref>K13:K236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D86AC-EFDB-43E6-BF44-1D18049C5551}">
  <dimension ref="A1:D30"/>
  <sheetViews>
    <sheetView workbookViewId="0">
      <selection activeCell="D12" sqref="D12"/>
    </sheetView>
  </sheetViews>
  <sheetFormatPr baseColWidth="10" defaultRowHeight="13.2" x14ac:dyDescent="0.25"/>
  <cols>
    <col min="1" max="1" width="18.6640625" bestFit="1" customWidth="1"/>
    <col min="3" max="3" width="14.44140625" bestFit="1" customWidth="1"/>
    <col min="4" max="4" width="13.5546875" bestFit="1" customWidth="1"/>
  </cols>
  <sheetData>
    <row r="1" spans="1:4" s="1" customFormat="1" x14ac:dyDescent="0.25">
      <c r="A1" s="91" t="s">
        <v>52</v>
      </c>
      <c r="B1" s="92"/>
      <c r="C1" s="92"/>
      <c r="D1" s="92"/>
    </row>
    <row r="2" spans="1:4" ht="14.4" x14ac:dyDescent="0.3">
      <c r="A2" s="4" t="s">
        <v>42</v>
      </c>
      <c r="B2" s="4" t="s">
        <v>43</v>
      </c>
      <c r="C2" s="5" t="s">
        <v>44</v>
      </c>
      <c r="D2" s="5" t="s">
        <v>45</v>
      </c>
    </row>
    <row r="3" spans="1:4" ht="14.4" x14ac:dyDescent="0.3">
      <c r="A3" s="3" t="s">
        <v>46</v>
      </c>
      <c r="B3" s="3">
        <f>IF(ISBLANK('enregistrement '!L3),5.5,'enregistrement '!L3)</f>
        <v>5.5</v>
      </c>
      <c r="C3" s="6">
        <v>0.1</v>
      </c>
      <c r="D3" s="6">
        <v>0.1</v>
      </c>
    </row>
    <row r="4" spans="1:4" ht="14.4" x14ac:dyDescent="0.3">
      <c r="A4" s="3" t="s">
        <v>47</v>
      </c>
      <c r="B4" s="3">
        <f>IF(ISBLANK('enregistrement '!L4),8.6,'enregistrement '!L4)</f>
        <v>8.6</v>
      </c>
      <c r="C4" s="6">
        <v>0.1</v>
      </c>
      <c r="D4" s="6">
        <v>0.1</v>
      </c>
    </row>
    <row r="5" spans="1:4" ht="14.4" x14ac:dyDescent="0.3">
      <c r="A5" s="3" t="s">
        <v>48</v>
      </c>
      <c r="B5" s="3">
        <f>IF(ISBLANK('enregistrement '!O3),4,'enregistrement '!O3)</f>
        <v>4</v>
      </c>
      <c r="C5" s="6">
        <v>0.4</v>
      </c>
      <c r="D5" s="6">
        <v>0.2</v>
      </c>
    </row>
    <row r="6" spans="1:4" ht="14.4" x14ac:dyDescent="0.3">
      <c r="A6" s="3" t="s">
        <v>49</v>
      </c>
      <c r="B6" s="3">
        <f>IF(ISBLANK('enregistrement '!O4),0.4,'enregistrement '!O4)</f>
        <v>0.4</v>
      </c>
      <c r="C6" s="6">
        <v>0.4</v>
      </c>
      <c r="D6" s="6">
        <v>0.2</v>
      </c>
    </row>
    <row r="7" spans="1:4" ht="14.4" x14ac:dyDescent="0.3">
      <c r="A7" s="3" t="s">
        <v>53</v>
      </c>
      <c r="B7" s="3">
        <f>IF(ISBLANK('enregistrement '!S3),5,'enregistrement '!S3)</f>
        <v>5</v>
      </c>
      <c r="C7" s="6">
        <v>0.5</v>
      </c>
      <c r="D7" s="6">
        <v>0.35</v>
      </c>
    </row>
    <row r="8" spans="1:4" s="1" customFormat="1" ht="14.4" x14ac:dyDescent="0.3">
      <c r="A8" s="3" t="s">
        <v>54</v>
      </c>
      <c r="B8" s="3">
        <f>IF(ISBLANK('enregistrement '!S4),5.5,'enregistrement '!S4)</f>
        <v>5.5</v>
      </c>
      <c r="C8" s="6">
        <v>0.1</v>
      </c>
      <c r="D8" s="6">
        <v>0.1</v>
      </c>
    </row>
    <row r="9" spans="1:4" ht="14.4" x14ac:dyDescent="0.3">
      <c r="A9" s="3" t="s">
        <v>50</v>
      </c>
      <c r="B9" s="3">
        <f>IF(ISBLANK('enregistrement '!W3),6.7,'enregistrement '!W3)</f>
        <v>6.7</v>
      </c>
      <c r="C9" s="6">
        <v>0.05</v>
      </c>
      <c r="D9" s="6">
        <v>0.05</v>
      </c>
    </row>
    <row r="10" spans="1:4" ht="14.4" x14ac:dyDescent="0.3">
      <c r="A10" s="3" t="s">
        <v>51</v>
      </c>
      <c r="B10" s="3">
        <f>IF(ISBLANK('enregistrement '!W4),8.2,'enregistrement '!W4)</f>
        <v>8.1999999999999993</v>
      </c>
      <c r="C10" s="6">
        <v>0</v>
      </c>
      <c r="D10" s="6">
        <v>0</v>
      </c>
    </row>
    <row r="11" spans="1:4" ht="14.4" x14ac:dyDescent="0.3">
      <c r="A11" s="3" t="str">
        <f>'enregistrement '!A3</f>
        <v>Engrais minéral 1</v>
      </c>
      <c r="B11" s="3">
        <f>'enregistrement '!D3/100</f>
        <v>0</v>
      </c>
      <c r="C11" s="6">
        <v>1</v>
      </c>
      <c r="D11" s="6">
        <v>1</v>
      </c>
    </row>
    <row r="12" spans="1:4" ht="14.4" x14ac:dyDescent="0.3">
      <c r="A12" s="3" t="str">
        <f>'enregistrement '!A4</f>
        <v>Engrais minéral 2</v>
      </c>
      <c r="B12" s="3">
        <f>'enregistrement '!D4/100</f>
        <v>0</v>
      </c>
      <c r="C12" s="6">
        <v>1</v>
      </c>
      <c r="D12" s="6">
        <v>1</v>
      </c>
    </row>
    <row r="13" spans="1:4" ht="14.4" x14ac:dyDescent="0.3">
      <c r="A13" s="3" t="str">
        <f>'enregistrement '!F3</f>
        <v>Engrais minéral 3</v>
      </c>
      <c r="B13" s="3">
        <f>'enregistrement '!H3/100</f>
        <v>0</v>
      </c>
      <c r="C13" s="6">
        <v>1</v>
      </c>
      <c r="D13" s="6">
        <v>1</v>
      </c>
    </row>
    <row r="14" spans="1:4" ht="14.4" x14ac:dyDescent="0.3">
      <c r="A14" s="3" t="str">
        <f>'enregistrement '!F4</f>
        <v>Engrais minéral 4</v>
      </c>
      <c r="B14" s="3">
        <f>'enregistrement '!H4/100</f>
        <v>0</v>
      </c>
      <c r="C14" s="6">
        <v>1</v>
      </c>
      <c r="D14" s="6">
        <v>1</v>
      </c>
    </row>
    <row r="17" spans="1:2" x14ac:dyDescent="0.25">
      <c r="A17" s="93" t="s">
        <v>5</v>
      </c>
      <c r="B17" s="94"/>
    </row>
    <row r="18" spans="1:2" s="1" customFormat="1" x14ac:dyDescent="0.25">
      <c r="A18" s="2" t="s">
        <v>69</v>
      </c>
      <c r="B18" s="2" t="s">
        <v>70</v>
      </c>
    </row>
    <row r="19" spans="1:2" x14ac:dyDescent="0.25">
      <c r="A19" s="34" t="s">
        <v>58</v>
      </c>
      <c r="B19">
        <v>1</v>
      </c>
    </row>
    <row r="20" spans="1:2" x14ac:dyDescent="0.25">
      <c r="A20" s="34" t="s">
        <v>59</v>
      </c>
      <c r="B20">
        <v>0.6</v>
      </c>
    </row>
    <row r="21" spans="1:2" x14ac:dyDescent="0.25">
      <c r="A21" s="34" t="s">
        <v>60</v>
      </c>
      <c r="B21">
        <v>0.4</v>
      </c>
    </row>
    <row r="22" spans="1:2" s="1" customFormat="1" x14ac:dyDescent="0.25">
      <c r="A22" s="34" t="s">
        <v>71</v>
      </c>
      <c r="B22" s="1">
        <v>1</v>
      </c>
    </row>
    <row r="23" spans="1:2" x14ac:dyDescent="0.25">
      <c r="A23" s="34" t="s">
        <v>61</v>
      </c>
      <c r="B23">
        <v>0</v>
      </c>
    </row>
    <row r="24" spans="1:2" x14ac:dyDescent="0.25">
      <c r="A24" s="34" t="s">
        <v>62</v>
      </c>
      <c r="B24">
        <v>0.15</v>
      </c>
    </row>
    <row r="25" spans="1:2" x14ac:dyDescent="0.25">
      <c r="A25" s="34" t="s">
        <v>63</v>
      </c>
      <c r="B25">
        <v>0</v>
      </c>
    </row>
    <row r="26" spans="1:2" x14ac:dyDescent="0.25">
      <c r="A26" s="34" t="s">
        <v>64</v>
      </c>
      <c r="B26">
        <v>0.15</v>
      </c>
    </row>
    <row r="27" spans="1:2" x14ac:dyDescent="0.25">
      <c r="A27" s="34" t="s">
        <v>65</v>
      </c>
      <c r="B27">
        <v>0.45</v>
      </c>
    </row>
    <row r="28" spans="1:2" x14ac:dyDescent="0.25">
      <c r="A28" s="34" t="s">
        <v>66</v>
      </c>
      <c r="B28">
        <v>0.3</v>
      </c>
    </row>
    <row r="29" spans="1:2" x14ac:dyDescent="0.25">
      <c r="A29" s="34" t="s">
        <v>67</v>
      </c>
      <c r="B29">
        <v>0.33</v>
      </c>
    </row>
    <row r="30" spans="1:2" x14ac:dyDescent="0.25">
      <c r="A30" s="34" t="s">
        <v>68</v>
      </c>
      <c r="B30">
        <v>0.17</v>
      </c>
    </row>
  </sheetData>
  <sheetProtection sheet="1" objects="1" scenarios="1"/>
  <mergeCells count="2">
    <mergeCell ref="A1:D1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enregistrement </vt:lpstr>
      <vt:lpstr>références</vt:lpstr>
      <vt:lpstr>'enregistrement '!Print_Titles</vt:lpstr>
    </vt:vector>
  </TitlesOfParts>
  <Company>Chambre d'Agriculture Vosges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VOSGES</dc:creator>
  <cp:lastModifiedBy>Marie TRASSART</cp:lastModifiedBy>
  <cp:lastPrinted>2023-07-28T15:09:30Z</cp:lastPrinted>
  <dcterms:created xsi:type="dcterms:W3CDTF">2003-03-27T11:00:34Z</dcterms:created>
  <dcterms:modified xsi:type="dcterms:W3CDTF">2024-04-11T12:39:29Z</dcterms:modified>
</cp:coreProperties>
</file>